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<sst xmlns="http://schemas.openxmlformats.org/spreadsheetml/2006/main" count="1184" uniqueCount="475">
  <si>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</si>
  <si>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</si>
  <si>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</si>
  <si>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</si>
  <si>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</si>
  <si>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</si>
  <si>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</si>
  <si>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</si>
  <si>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</si>
  <si>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</si>
  <si>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</si>
  <si>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</si>
  <si>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</si>
  <si>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</si>
  <si>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</si>
  <si>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</si>
  <si>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</si>
  <si>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</si>
  <si>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</si>
  <si>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</si>
  <si>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</si>
  <si>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</si>
  <si>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</si>
  <si>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</si>
  <si>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</si>
  <si>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</si>
  <si>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</si>
  <si>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</si>
  <si>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</si>
  <si>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</si>
  <si>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</si>
  <si>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</si>
  <si>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</si>
  <si>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</si>
  <si>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</si>
  <si>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</si>
  <si>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</si>
  <si>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</si>
  <si>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</si>
  <si>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</si>
  <si>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</si>
  <si>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</si>
  <si>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</si>
  <si>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</si>
  <si>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</si>
  <si>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</si>
  <si>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</si>
  <si>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</si>
  <si>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</si>
  <si>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</si>
  <si>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</si>
  <si>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</si>
  <si>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</si>
  <si>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</si>
  <si>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</si>
  <si>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</si>
  <si>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</si>
  <si>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</si>
  <si>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</si>
  <si>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</si>
  <si>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</si>
  <si>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</si>
  <si>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</si>
  <si>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</si>
  <si>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</si>
  <si>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</si>
  <si>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</si>
  <si>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</si>
  <si>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</si>
  <si>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</si>
  <si>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</si>
  <si>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</si>
  <si>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</si>
  <si>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</si>
  <si>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</si>
  <si>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</si>
  <si>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</si>
  <si>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</si>
  <si>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</si>
  <si>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</si>
  <si>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</si>
  <si>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</si>
  <si>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</si>
  <si>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</si>
  <si>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</si>
  <si>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</si>
  <si>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</si>
  <si>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</si>
  <si>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</si>
  <si>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</si>
  <si>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</si>
  <si>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</si>
  <si>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</si>
  <si>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</si>
  <si>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</si>
  <si>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</si>
  <si>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</si>
  <si>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</si>
  <si>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</si>
  <si>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</si>
  <si>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</si>
  <si>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</si>
  <si>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</si>
  <si>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</si>
  <si>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</si>
  <si>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</si>
  <si>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</si>
  <si>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</si>
  <si>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</si>
  <si>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</si>
  <si>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</si>
  <si>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</si>
  <si>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</si>
  <si>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</si>
  <si>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</si>
  <si>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</si>
  <si>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</si>
  <si>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</si>
  <si>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</si>
  <si>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</si>
  <si>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</si>
  <si>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</si>
  <si>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</si>
  <si>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</si>
  <si>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</si>
  <si>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</si>
  <si>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</si>
  <si>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</si>
  <si>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</si>
  <si>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</si>
  <si>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</si>
  <si>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</si>
  <si>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</si>
  <si>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</si>
  <si>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</si>
  <si>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</si>
  <si>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</si>
  <si>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</si>
  <si>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</si>
  <si>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</si>
  <si>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</si>
  <si>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</si>
  <si>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</si>
  <si>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</si>
  <si>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</si>
  <si>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</si>
  <si>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</si>
  <si>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</si>
  <si>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</si>
  <si>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</si>
  <si>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</si>
  <si>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</si>
  <si>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</si>
  <si>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</si>
  <si>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</si>
  <si>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</si>
  <si>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</si>
  <si>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</si>
  <si>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</si>
  <si>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</si>
  <si>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</si>
  <si>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</si>
  <si>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</si>
  <si>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</si>
  <si>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</si>
  <si>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</si>
  <si>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</si>
  <si>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</si>
  <si>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</si>
  <si>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</si>
  <si>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</si>
  <si>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</si>
  <si>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</si>
  <si>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</si>
  <si>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</si>
  <si>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</si>
  <si>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</si>
  <si>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</si>
  <si>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</si>
  <si>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</si>
  <si>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</si>
  <si>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</si>
  <si>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</si>
  <si>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</si>
  <si>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</si>
  <si>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</si>
  <si>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</si>
  <si>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</si>
  <si>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</si>
  <si>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</si>
  <si>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</si>
  <si>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</si>
  <si>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</si>
  <si>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</si>
  <si>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</si>
  <si>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</si>
  <si>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</si>
  <si>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</si>
  <si>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</si>
  <si>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</si>
  <si>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</si>
  <si>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</si>
  <si>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</si>
  <si>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</si>
  <si>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</si>
  <si>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</si>
  <si>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</si>
  <si>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</si>
  <si>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</si>
  <si>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</si>
  <si>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</si>
  <si>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</si>
  <si>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</si>
  <si>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</si>
  <si>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</si>
  <si>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</si>
  <si>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</si>
  <si>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</si>
  <si>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</si>
  <si>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</si>
  <si>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</si>
  <si>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</si>
  <si>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</si>
  <si>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</si>
  <si>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</si>
  <si>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</si>
  <si>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</si>
  <si>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</si>
  <si>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</si>
  <si>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</si>
  <si>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</si>
  <si>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</si>
  <si>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</si>
  <si>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</si>
  <si>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</si>
  <si>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</si>
  <si>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</si>
  <si>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</si>
  <si>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</si>
  <si>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</si>
  <si>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</si>
  <si>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</si>
  <si>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</si>
  <si>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</si>
  <si>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</si>
  <si>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</si>
  <si>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</si>
  <si>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</si>
  <si>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</si>
  <si>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</si>
  <si>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</si>
  <si>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</si>
  <si>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</si>
  <si>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</si>
  <si>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</si>
  <si>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</si>
  <si>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</si>
  <si>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</si>
  <si>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</si>
  <si>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</si>
  <si>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</si>
  <si>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</si>
  <si>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</si>
  <si>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</si>
  <si>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</si>
  <si>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</si>
  <si>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</si>
  <si>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</si>
  <si>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</si>
  <si>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</si>
  <si>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</si>
  <si>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</si>
  <si>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</si>
  <si>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</si>
  <si>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</si>
  <si>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</si>
  <si>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</si>
  <si>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</si>
  <si>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</si>
  <si>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</si>
  <si>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</si>
  <si>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</si>
  <si>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</si>
  <si>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</si>
  <si>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</si>
  <si>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</si>
  <si>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</si>
  <si>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</si>
  <si>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</si>
  <si>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</si>
  <si>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</si>
  <si>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</si>
  <si>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</si>
  <si>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</si>
  <si>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</si>
  <si>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</si>
  <si>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</si>
  <si>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</si>
  <si>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</si>
  <si>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</si>
  <si>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</si>
  <si>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</si>
  <si>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</si>
  <si>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</si>
  <si>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</si>
  <si>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</si>
  <si>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</si>
  <si>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</si>
  <si>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</si>
  <si>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</si>
  <si>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</si>
  <si>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</si>
  <si>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</si>
  <si>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</si>
  <si>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</si>
  <si>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</si>
  <si>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</si>
  <si>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</si>
  <si>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</si>
  <si>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</si>
  <si>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</si>
  <si>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</si>
  <si>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</si>
  <si>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</si>
  <si>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</si>
  <si>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</si>
  <si>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</si>
  <si>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</si>
  <si>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</si>
  <si>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</si>
  <si>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</si>
  <si>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</si>
  <si>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</si>
  <si>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</si>
  <si>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</si>
  <si>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</si>
  <si>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</si>
  <si>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</si>
  <si>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</si>
  <si>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</si>
  <si>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</si>
  <si>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</si>
  <si>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</si>
  <si>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</si>
  <si>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</si>
  <si>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</si>
  <si>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</si>
  <si>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</si>
  <si>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</si>
  <si>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</si>
  <si>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</si>
  <si>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</si>
  <si>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</si>
  <si>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</si>
  <si>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</si>
  <si>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</si>
  <si>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</si>
  <si>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</si>
  <si>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</si>
  <si>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</si>
  <si>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</si>
  <si>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</si>
  <si>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</si>
  <si>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</si>
  <si>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</si>
  <si>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</si>
  <si>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</si>
  <si>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</si>
  <si>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</si>
  <si>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</si>
  <si>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</si>
  <si>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</si>
  <si>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</si>
  <si>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</si>
  <si>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</si>
  <si>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</si>
  <si>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</si>
  <si>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</si>
  <si>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</si>
  <si>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</si>
  <si>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</si>
  <si>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</si>
  <si>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</si>
  <si>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</si>
  <si>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</si>
  <si>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</si>
  <si>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</si>
  <si>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</si>
  <si>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</si>
  <si>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</si>
  <si>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</si>
  <si>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</si>
  <si>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</si>
  <si>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</si>
  <si>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</si>
  <si>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</si>
  <si>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</si>
  <si>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ММ_ПРИКЛАДНАЯ МАТЕМАТИКА И ИНФОРМАТИКА_КИ</t>
  </si>
  <si>
    <t>направление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</si>
  <si>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</si>
  <si>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</si>
  <si>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</si>
  <si>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</si>
  <si>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</si>
  <si>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</si>
  <si>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</si>
  <si>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</si>
  <si>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</si>
  <si>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</si>
  <si>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</si>
  <si>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>Математическое моделирование сложных систем и процессов</t>
  </si>
  <si>
    <t xml:space="preserve">    Устройство и оборудование космических аппаратов</t>
  </si>
  <si>
    <t xml:space="preserve">    Обработка и распознавание изображений</t>
  </si>
  <si>
    <t>Программное обеспечение современных вычислительных систем</t>
  </si>
  <si>
    <t xml:space="preserve">    Программирование</t>
  </si>
  <si>
    <t xml:space="preserve">    Базы данных</t>
  </si>
  <si>
    <t>3,0</t>
  </si>
  <si>
    <t>ВАРИА</t>
  </si>
  <si>
    <t>ВАРИАТИВНАЯ ЧАСТЬ</t>
  </si>
  <si>
    <t>В-ЕН</t>
  </si>
  <si>
    <t>Естественно-научный</t>
  </si>
  <si>
    <t>Межфакультетские курсы по выбору студента</t>
  </si>
  <si>
    <t>1,0</t>
  </si>
  <si>
    <t>1,2</t>
  </si>
  <si>
    <t>В-ПД</t>
  </si>
  <si>
    <t>Профессиональный</t>
  </si>
  <si>
    <t>Основы теории и управления космическими полетами</t>
  </si>
  <si>
    <t>Дисциплины по выбору</t>
  </si>
  <si>
    <t>6,0</t>
  </si>
  <si>
    <t>Пр_НИР</t>
  </si>
  <si>
    <t>Практики и научно-исследовательской работа</t>
  </si>
  <si>
    <t>Прак</t>
  </si>
  <si>
    <t>Практики</t>
  </si>
  <si>
    <t>преддипломная</t>
  </si>
  <si>
    <t>0,0</t>
  </si>
  <si>
    <t>НИР</t>
  </si>
  <si>
    <t>Научно-исследовательской работа</t>
  </si>
  <si>
    <t>Спецсеминар</t>
  </si>
  <si>
    <t>2,4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</si>
  <si>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</si>
  <si>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</si>
  <si>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</si>
  <si>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</si>
  <si>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</t>
  </si>
  <si>
    <t>ВР</t>
  </si>
  <si>
    <t>Выпускные работы и проекты</t>
  </si>
  <si>
    <t>Защита выпускной квалификационной работы</t>
  </si>
  <si>
    <t>4,0</t>
  </si>
  <si>
    <t>30,0</t>
  </si>
  <si>
    <t>1,3</t>
  </si>
  <si>
    <t>120,0</t>
  </si>
  <si>
    <t>23,0</t>
  </si>
  <si>
    <t xml:space="preserve">МАГИСТР                                                                                                                                                         </t>
  </si>
  <si>
    <t xml:space="preserve">2 года              </t>
  </si>
  <si>
    <t xml:space="preserve">  соответствует ОС_МГУ магистра по направлению 01.04.02 "Прикладная математика и информатика"</t>
  </si>
  <si>
    <t>3,3,4,4</t>
  </si>
  <si>
    <t>Научно-исследовательская работа*</t>
  </si>
  <si>
    <t>* Научно-исследовательская работа проводится параллельно с теоретическим обучением</t>
  </si>
  <si>
    <t>Введение в физику околоземного космического пространства</t>
  </si>
  <si>
    <t>Механика космического полета</t>
  </si>
  <si>
    <t xml:space="preserve">   Численные методы (дополнительные главы)</t>
  </si>
  <si>
    <t xml:space="preserve">    Общая физика и волновые процессы</t>
  </si>
  <si>
    <t>Защита КА и методы предотвращения дальнейшей засорённости ОКП</t>
  </si>
  <si>
    <t>Нормативно-правовые основы деятельности в ОКП</t>
  </si>
  <si>
    <t>и по подплану мп_безопасность в ОКП</t>
  </si>
  <si>
    <t>Биологическое действие космических излучений и вопросы радиационной безопасности  космических полетов</t>
  </si>
  <si>
    <t>Воздействие космической радиации на  электронные приборы на борту космических аппаратов</t>
  </si>
  <si>
    <t>Методы и средства мониторинга ОКП</t>
  </si>
  <si>
    <t>Учебная практика (проектно-технологическая)**</t>
  </si>
  <si>
    <t>** учебная практика в первом и втором семестре проводится параллельно с теоретическим обучением</t>
  </si>
  <si>
    <t xml:space="preserve">МП "Безопасность деятельности в околоземном пространстве" </t>
  </si>
  <si>
    <t>Производственная (проектно-технологическая) практика</t>
  </si>
  <si>
    <t>20,0</t>
  </si>
  <si>
    <t>21,0</t>
  </si>
  <si>
    <t>1,1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</si>
</sst>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4" fillId="2" borderId="0" applyNumberFormat="0" applyBorder="0" applyAlignment="0" applyProtection="0"/>
    <xf numFmtId="0" fontId="25" fillId="3" borderId="0" applyNumberFormat="0" applyBorder="0" applyAlignment="0" applyProtection="0"/>
    <xf numFmtId="0" fontId="44" fillId="3" borderId="0" applyNumberFormat="0" applyBorder="0" applyAlignment="0" applyProtection="0"/>
    <xf numFmtId="0" fontId="25" fillId="4" borderId="0" applyNumberFormat="0" applyBorder="0" applyAlignment="0" applyProtection="0"/>
    <xf numFmtId="0" fontId="44" fillId="4" borderId="0" applyNumberFormat="0" applyBorder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44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9" borderId="0" applyNumberFormat="0" applyBorder="0" applyAlignment="0" applyProtection="0"/>
    <xf numFmtId="0" fontId="25" fillId="10" borderId="0" applyNumberFormat="0" applyBorder="0" applyAlignment="0" applyProtection="0"/>
    <xf numFmtId="0" fontId="44" fillId="11" borderId="0" applyNumberFormat="0" applyBorder="0" applyAlignment="0" applyProtection="0"/>
    <xf numFmtId="0" fontId="25" fillId="12" borderId="0" applyNumberFormat="0" applyBorder="0" applyAlignment="0" applyProtection="0"/>
    <xf numFmtId="0" fontId="44" fillId="13" borderId="0" applyNumberFormat="0" applyBorder="0" applyAlignment="0" applyProtection="0"/>
    <xf numFmtId="0" fontId="25" fillId="14" borderId="0" applyNumberFormat="0" applyBorder="0" applyAlignment="0" applyProtection="0"/>
    <xf numFmtId="0" fontId="44" fillId="14" borderId="0" applyNumberFormat="0" applyBorder="0" applyAlignment="0" applyProtection="0"/>
    <xf numFmtId="0" fontId="25" fillId="5" borderId="0" applyNumberFormat="0" applyBorder="0" applyAlignment="0" applyProtection="0"/>
    <xf numFmtId="0" fontId="44" fillId="15" borderId="0" applyNumberFormat="0" applyBorder="0" applyAlignment="0" applyProtection="0"/>
    <xf numFmtId="0" fontId="25" fillId="10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44" fillId="18" borderId="0" applyNumberFormat="0" applyBorder="0" applyAlignment="0" applyProtection="0"/>
    <xf numFmtId="0" fontId="26" fillId="19" borderId="0" applyNumberFormat="0" applyBorder="0" applyAlignment="0" applyProtection="0"/>
    <xf numFmtId="0" fontId="45" fillId="20" borderId="0" applyNumberFormat="0" applyBorder="0" applyAlignment="0" applyProtection="0"/>
    <xf numFmtId="0" fontId="26" fillId="12" borderId="0" applyNumberFormat="0" applyBorder="0" applyAlignment="0" applyProtection="0"/>
    <xf numFmtId="0" fontId="45" fillId="21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Alignment="0" applyProtection="0"/>
    <xf numFmtId="0" fontId="45" fillId="24" borderId="0" applyNumberFormat="0" applyBorder="0" applyAlignment="0" applyProtection="0"/>
    <xf numFmtId="0" fontId="2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1" applyNumberFormat="0" applyAlignment="0" applyProtection="0"/>
    <xf numFmtId="0" fontId="47" fillId="33" borderId="2" applyNumberFormat="0" applyAlignment="0" applyProtection="0"/>
    <xf numFmtId="0" fontId="48" fillId="33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8" borderId="0" applyNumberFormat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15" fillId="0" borderId="0" xfId="71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16" xfId="0" applyFont="1" applyFill="1" applyBorder="1" applyAlignment="1">
      <alignment wrapText="1" shrinkToFit="1"/>
    </xf>
    <xf numFmtId="0" fontId="0" fillId="0" borderId="16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 vertical="center" textRotation="90" wrapText="1"/>
    </xf>
    <xf numFmtId="0" fontId="15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8" fontId="7" fillId="0" borderId="25" xfId="0" applyNumberFormat="1" applyFont="1" applyFill="1" applyBorder="1" applyAlignment="1">
      <alignment/>
    </xf>
    <xf numFmtId="188" fontId="7" fillId="0" borderId="26" xfId="0" applyNumberFormat="1" applyFont="1" applyFill="1" applyBorder="1" applyAlignment="1">
      <alignment/>
    </xf>
    <xf numFmtId="188" fontId="4" fillId="0" borderId="39" xfId="0" applyNumberFormat="1" applyFont="1" applyFill="1" applyBorder="1" applyAlignment="1">
      <alignment horizontal="center"/>
    </xf>
    <xf numFmtId="188" fontId="4" fillId="0" borderId="40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8" fontId="4" fillId="0" borderId="0" xfId="0" applyNumberFormat="1" applyFont="1" applyFill="1" applyAlignment="1">
      <alignment/>
    </xf>
    <xf numFmtId="49" fontId="7" fillId="0" borderId="22" xfId="0" applyNumberFormat="1" applyFont="1" applyFill="1" applyBorder="1" applyAlignment="1">
      <alignment horizontal="centerContinuous"/>
    </xf>
    <xf numFmtId="49" fontId="7" fillId="0" borderId="23" xfId="0" applyNumberFormat="1" applyFont="1" applyFill="1" applyBorder="1" applyAlignment="1">
      <alignment horizontal="centerContinuous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оротная сторона УП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8" t="s">
        <v>0</v>
      </c>
      <c r="B1" s="368"/>
      <c r="C1" s="368"/>
      <c r="D1" s="368"/>
      <c r="E1" s="368"/>
      <c r="F1" s="368"/>
      <c r="G1" s="368"/>
      <c r="H1" s="368"/>
      <c r="I1" s="368"/>
    </row>
    <row r="2" spans="1:9" s="1" customFormat="1" ht="15.75">
      <c r="A2" s="368" t="s">
        <v>1</v>
      </c>
      <c r="B2" s="368"/>
      <c r="C2" s="368"/>
      <c r="D2" s="368"/>
      <c r="E2" s="368"/>
      <c r="F2" s="368"/>
      <c r="G2" s="368"/>
      <c r="H2" s="368"/>
      <c r="I2" s="368"/>
    </row>
    <row r="3" spans="1:9" s="1" customFormat="1" ht="15.75">
      <c r="A3" s="368" t="s">
        <v>391</v>
      </c>
      <c r="B3" s="368"/>
      <c r="C3" s="368"/>
      <c r="D3" s="368"/>
      <c r="E3" s="368"/>
      <c r="F3" s="368"/>
      <c r="G3" s="368"/>
      <c r="H3" s="368"/>
      <c r="I3" s="368"/>
    </row>
    <row r="4" spans="1:9" s="1" customFormat="1" ht="20.25" customHeight="1" thickBot="1">
      <c r="A4" s="369" t="s">
        <v>11</v>
      </c>
      <c r="B4" s="369"/>
      <c r="C4" s="369"/>
      <c r="D4" s="369"/>
      <c r="E4" s="369"/>
      <c r="F4" s="369"/>
      <c r="G4" s="369"/>
      <c r="H4" s="369"/>
      <c r="I4" s="369"/>
    </row>
    <row r="5" spans="1:9" s="3" customFormat="1" ht="30" customHeight="1">
      <c r="A5" s="376" t="s">
        <v>9</v>
      </c>
      <c r="B5" s="377"/>
      <c r="C5" s="378"/>
      <c r="D5" s="375" t="s">
        <v>2</v>
      </c>
      <c r="E5" s="375"/>
      <c r="F5" s="382" t="s">
        <v>10</v>
      </c>
      <c r="G5" s="372" t="s">
        <v>3</v>
      </c>
      <c r="H5" s="373"/>
      <c r="I5" s="374"/>
    </row>
    <row r="6" spans="1:9" s="3" customFormat="1" ht="16.5" thickBot="1">
      <c r="A6" s="379"/>
      <c r="B6" s="380"/>
      <c r="C6" s="381"/>
      <c r="D6" s="4" t="s">
        <v>7</v>
      </c>
      <c r="E6" s="4" t="s">
        <v>8</v>
      </c>
      <c r="F6" s="38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0"/>
      <c r="D8" s="37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1"/>
      <c r="C10" s="371"/>
      <c r="D10" s="37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4" t="s">
        <v>161</v>
      </c>
      <c r="B3" s="604" t="s">
        <v>162</v>
      </c>
      <c r="C3" s="604" t="s">
        <v>163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</row>
    <row r="4" spans="1:37" ht="12.75">
      <c r="A4" s="605"/>
      <c r="B4" s="604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</row>
    <row r="2" ht="12.75">
      <c r="A2" s="255"/>
    </row>
    <row r="3" spans="1:16" s="252" customFormat="1" ht="12.75">
      <c r="A3" s="606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4" t="s">
        <v>159</v>
      </c>
      <c r="B5" s="604" t="s">
        <v>160</v>
      </c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</row>
    <row r="6" spans="1:16" s="252" customFormat="1" ht="24.75" customHeight="1">
      <c r="A6" s="60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9" t="s">
        <v>389</v>
      </c>
      <c r="C2" s="609"/>
      <c r="D2" s="609"/>
      <c r="E2" s="609"/>
      <c r="F2" s="609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10"/>
      <c r="B2" s="602"/>
      <c r="C2" s="602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4" t="s">
        <v>166</v>
      </c>
      <c r="D1" s="604"/>
      <c r="E1" s="604"/>
      <c r="F1" s="604"/>
      <c r="G1" s="604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12" t="s">
        <v>243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2" ht="12.75">
      <c r="A3" s="299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4" t="s">
        <v>242</v>
      </c>
      <c r="B5" s="614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4" t="s">
        <v>244</v>
      </c>
      <c r="L5" s="614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1"/>
      <c r="L6" s="611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5" t="s">
        <v>164</v>
      </c>
      <c r="B2" s="617" t="s">
        <v>241</v>
      </c>
      <c r="C2" s="617"/>
      <c r="D2" s="617"/>
      <c r="E2" s="618" t="s">
        <v>233</v>
      </c>
      <c r="F2" s="619"/>
      <c r="G2" s="481"/>
      <c r="H2" s="617" t="s">
        <v>240</v>
      </c>
      <c r="I2" s="617"/>
    </row>
    <row r="3" spans="1:9" ht="69.75" customHeight="1">
      <c r="A3" s="616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4" t="s">
        <v>166</v>
      </c>
      <c r="D1" s="604"/>
      <c r="E1" s="604"/>
      <c r="F1" s="604"/>
      <c r="G1" s="604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7" t="s">
        <v>161</v>
      </c>
      <c r="B6" s="630" t="s">
        <v>208</v>
      </c>
      <c r="C6" s="627" t="s">
        <v>209</v>
      </c>
      <c r="D6" s="620" t="s">
        <v>175</v>
      </c>
      <c r="E6" s="604" t="s">
        <v>154</v>
      </c>
      <c r="F6" s="604"/>
      <c r="G6" s="630" t="s">
        <v>146</v>
      </c>
      <c r="H6" s="622" t="s">
        <v>178</v>
      </c>
      <c r="I6" s="624" t="s">
        <v>179</v>
      </c>
      <c r="J6" s="625"/>
      <c r="K6" s="625"/>
      <c r="L6" s="626"/>
      <c r="M6" s="627" t="s">
        <v>183</v>
      </c>
      <c r="N6" s="620" t="s">
        <v>139</v>
      </c>
    </row>
    <row r="7" spans="1:14" ht="12.75">
      <c r="A7" s="629"/>
      <c r="B7" s="629"/>
      <c r="C7" s="628"/>
      <c r="D7" s="623"/>
      <c r="E7" s="267" t="s">
        <v>176</v>
      </c>
      <c r="F7" s="267" t="s">
        <v>177</v>
      </c>
      <c r="G7" s="629"/>
      <c r="H7" s="623"/>
      <c r="I7" s="242" t="s">
        <v>180</v>
      </c>
      <c r="J7" s="242" t="s">
        <v>181</v>
      </c>
      <c r="K7" s="242" t="s">
        <v>182</v>
      </c>
      <c r="L7" s="242" t="s">
        <v>281</v>
      </c>
      <c r="M7" s="628"/>
      <c r="N7" s="621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8" t="s">
        <v>16</v>
      </c>
      <c r="B1" s="368"/>
      <c r="C1" s="368"/>
      <c r="D1" s="368"/>
      <c r="E1" s="368"/>
    </row>
    <row r="2" spans="1:5" s="1" customFormat="1" ht="24" customHeight="1">
      <c r="A2" s="384"/>
      <c r="B2" s="385"/>
      <c r="C2" s="385"/>
      <c r="D2" s="385"/>
      <c r="E2" s="385"/>
    </row>
    <row r="3" ht="10.5" customHeight="1" thickBot="1"/>
    <row r="4" spans="1:5" s="3" customFormat="1" ht="21" customHeight="1">
      <c r="A4" s="389" t="s">
        <v>15</v>
      </c>
      <c r="B4" s="382" t="s">
        <v>12</v>
      </c>
      <c r="C4" s="382" t="s">
        <v>13</v>
      </c>
      <c r="D4" s="375" t="s">
        <v>14</v>
      </c>
      <c r="E4" s="386"/>
    </row>
    <row r="5" spans="1:5" s="3" customFormat="1" ht="16.5" thickBot="1">
      <c r="A5" s="390"/>
      <c r="B5" s="391"/>
      <c r="C5" s="39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2"/>
      <c r="B7" s="393"/>
      <c r="C7" s="393"/>
      <c r="D7" s="393"/>
      <c r="E7" s="394"/>
    </row>
    <row r="8" spans="1:5" ht="12.75" customHeight="1">
      <c r="A8" s="16"/>
      <c r="B8" s="17"/>
      <c r="C8" s="10"/>
      <c r="D8" s="387"/>
      <c r="E8" s="38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1"/>
      <c r="B2" s="631"/>
      <c r="C2" s="631"/>
      <c r="D2" s="631"/>
      <c r="E2" s="631"/>
      <c r="F2" s="631"/>
      <c r="G2" s="631"/>
    </row>
    <row r="3" spans="1:7" ht="12.75">
      <c r="A3" s="631"/>
      <c r="B3" s="631"/>
      <c r="C3" s="631"/>
      <c r="D3" s="631"/>
      <c r="E3" s="631"/>
      <c r="F3" s="631"/>
      <c r="G3" s="631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3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3:12" ht="12.75" customHeight="1"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="280" customFormat="1" ht="12.75" customHeight="1"/>
    <row r="4" spans="3:12" ht="12.75">
      <c r="C4" s="631" t="s">
        <v>216</v>
      </c>
      <c r="D4" s="631"/>
      <c r="E4" s="631"/>
      <c r="F4" s="631"/>
      <c r="G4" s="631"/>
      <c r="H4" s="631"/>
      <c r="I4" s="631"/>
      <c r="J4" s="631"/>
      <c r="K4" s="631"/>
      <c r="L4" s="631"/>
    </row>
    <row r="5" spans="1:13" ht="13.5" thickBot="1">
      <c r="A5" s="642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</row>
    <row r="6" spans="1:13" ht="13.5" thickBot="1">
      <c r="A6" s="640" t="s">
        <v>210</v>
      </c>
      <c r="B6" s="640" t="s">
        <v>137</v>
      </c>
      <c r="C6" s="644" t="s">
        <v>211</v>
      </c>
      <c r="D6" s="632" t="s">
        <v>235</v>
      </c>
      <c r="E6" s="632" t="s">
        <v>219</v>
      </c>
      <c r="F6" s="637"/>
      <c r="G6" s="637"/>
      <c r="H6" s="637"/>
      <c r="I6" s="638" t="s">
        <v>217</v>
      </c>
      <c r="J6" s="639"/>
      <c r="K6" s="637"/>
      <c r="L6" s="637"/>
      <c r="M6" s="637"/>
    </row>
    <row r="7" spans="1:13" ht="13.5" thickBot="1">
      <c r="A7" s="641"/>
      <c r="B7" s="643"/>
      <c r="C7" s="643"/>
      <c r="D7" s="633"/>
      <c r="E7" s="635"/>
      <c r="F7" s="637" t="s">
        <v>212</v>
      </c>
      <c r="G7" s="637"/>
      <c r="H7" s="637"/>
      <c r="I7" s="632" t="s">
        <v>218</v>
      </c>
      <c r="J7" s="632" t="s">
        <v>220</v>
      </c>
      <c r="K7" s="637" t="s">
        <v>212</v>
      </c>
      <c r="L7" s="637"/>
      <c r="M7" s="637"/>
    </row>
    <row r="8" spans="1:13" ht="73.5" customHeight="1" thickBot="1">
      <c r="A8" s="641"/>
      <c r="B8" s="643"/>
      <c r="C8" s="643"/>
      <c r="D8" s="634"/>
      <c r="E8" s="636"/>
      <c r="F8" s="278" t="s">
        <v>213</v>
      </c>
      <c r="G8" s="278" t="s">
        <v>214</v>
      </c>
      <c r="H8" s="278" t="s">
        <v>215</v>
      </c>
      <c r="I8" s="634"/>
      <c r="J8" s="634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5" t="s">
        <v>144</v>
      </c>
      <c r="B5" s="645"/>
      <c r="C5" s="645"/>
      <c r="D5" s="645"/>
      <c r="E5" s="645"/>
      <c r="F5" s="645"/>
      <c r="G5" s="645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5" t="s">
        <v>17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33" t="s">
        <v>393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8" t="s">
        <v>18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34" t="s">
        <v>19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1:62" ht="29.25" customHeight="1">
      <c r="A3" s="517" t="s">
        <v>392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466" t="s">
        <v>20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8" t="s">
        <v>21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AI4" s="25"/>
      <c r="AU4" s="25" t="s">
        <v>22</v>
      </c>
    </row>
    <row r="5" spans="2:63" ht="18.75" customHeight="1">
      <c r="B5" s="465" t="s">
        <v>23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107" t="s">
        <v>135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107" t="s">
        <v>136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24</v>
      </c>
      <c r="D7" s="470" t="s">
        <v>22</v>
      </c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45" t="s">
        <v>110</v>
      </c>
      <c r="I8" s="445"/>
      <c r="J8" s="445"/>
      <c r="K8" s="445"/>
      <c r="L8" s="44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67"/>
      <c r="F9" s="467"/>
      <c r="G9" s="25"/>
      <c r="H9" s="467"/>
      <c r="I9" s="467"/>
      <c r="J9" s="467"/>
      <c r="K9" s="467"/>
      <c r="L9" s="467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3" t="s">
        <v>25</v>
      </c>
      <c r="W11" s="473"/>
      <c r="X11" s="473"/>
      <c r="Y11" s="473"/>
      <c r="Z11" s="473"/>
      <c r="AA11" s="473"/>
      <c r="AB11" s="473"/>
      <c r="AC11" s="473"/>
      <c r="AD11" s="473"/>
      <c r="AL11" s="27" t="s">
        <v>22</v>
      </c>
      <c r="AM11" s="27"/>
      <c r="BC11" s="436" t="s">
        <v>26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0" t="s">
        <v>40</v>
      </c>
      <c r="BD13" s="437" t="s">
        <v>41</v>
      </c>
      <c r="BE13" s="437" t="s">
        <v>42</v>
      </c>
      <c r="BF13" s="437" t="s">
        <v>43</v>
      </c>
      <c r="BG13" s="437" t="s">
        <v>44</v>
      </c>
      <c r="BH13" s="460" t="s">
        <v>45</v>
      </c>
      <c r="BI13" s="401" t="s">
        <v>46</v>
      </c>
      <c r="BJ13" s="401" t="s">
        <v>47</v>
      </c>
    </row>
    <row r="14" spans="2:62" ht="12.75">
      <c r="B14" s="48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61"/>
      <c r="BI14" s="402"/>
      <c r="BJ14" s="402"/>
    </row>
    <row r="15" spans="2:62" ht="12.75">
      <c r="B15" s="48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61"/>
      <c r="BI15" s="402"/>
      <c r="BJ15" s="402"/>
    </row>
    <row r="16" spans="2:62" ht="13.5" thickBot="1">
      <c r="B16" s="48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62"/>
      <c r="BI16" s="402"/>
      <c r="BJ16" s="45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8" t="s">
        <v>63</v>
      </c>
      <c r="AZ23" s="449"/>
      <c r="BA23" s="449"/>
      <c r="BB23" s="45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80" t="s">
        <v>111</v>
      </c>
      <c r="J25" s="481"/>
      <c r="L25" s="486" t="s">
        <v>65</v>
      </c>
      <c r="M25" s="486"/>
      <c r="N25" s="486"/>
      <c r="O25" s="486"/>
      <c r="Q25" s="163" t="s">
        <v>60</v>
      </c>
      <c r="R25" s="60"/>
      <c r="S25" s="486" t="s">
        <v>66</v>
      </c>
      <c r="T25" s="486"/>
      <c r="U25" s="486"/>
      <c r="V25" s="59"/>
      <c r="W25" s="49" t="s">
        <v>61</v>
      </c>
      <c r="Y25" s="486" t="s">
        <v>67</v>
      </c>
      <c r="Z25" s="486"/>
      <c r="AA25" s="486"/>
      <c r="AB25" s="59"/>
      <c r="AC25" s="49" t="s">
        <v>49</v>
      </c>
      <c r="AE25" s="486" t="s">
        <v>68</v>
      </c>
      <c r="AF25" s="486"/>
      <c r="AG25" s="48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6" t="s">
        <v>74</v>
      </c>
      <c r="AG27" s="497"/>
      <c r="AH27" s="497"/>
      <c r="AI27" s="497"/>
      <c r="AJ27" s="498"/>
      <c r="AK27" s="458" t="s">
        <v>75</v>
      </c>
      <c r="AL27" s="459"/>
      <c r="AM27" s="459"/>
      <c r="AN27" s="459"/>
      <c r="AO27" s="459"/>
      <c r="AP27" s="459"/>
      <c r="AQ27" s="459"/>
      <c r="AR27" s="459"/>
      <c r="AS27" s="408" t="s">
        <v>76</v>
      </c>
      <c r="AT27" s="408"/>
      <c r="AU27" s="408"/>
      <c r="AV27" s="408"/>
      <c r="AW27" s="408"/>
      <c r="AX27" s="408"/>
      <c r="AY27" s="454" t="s">
        <v>77</v>
      </c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9"/>
      <c r="AG28" s="500"/>
      <c r="AH28" s="500"/>
      <c r="AI28" s="500"/>
      <c r="AJ28" s="501"/>
      <c r="AK28" s="487" t="s">
        <v>78</v>
      </c>
      <c r="AL28" s="488"/>
      <c r="AM28" s="482" t="s">
        <v>79</v>
      </c>
      <c r="AN28" s="482"/>
      <c r="AO28" s="482"/>
      <c r="AP28" s="482"/>
      <c r="AQ28" s="482"/>
      <c r="AR28" s="482"/>
      <c r="AS28" s="463" t="s">
        <v>80</v>
      </c>
      <c r="AT28" s="463"/>
      <c r="AU28" s="463"/>
      <c r="AV28" s="464"/>
      <c r="AW28" s="403" t="s">
        <v>81</v>
      </c>
      <c r="AX28" s="40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4" t="s">
        <v>88</v>
      </c>
      <c r="AG29" s="475"/>
      <c r="AH29" s="478" t="s">
        <v>89</v>
      </c>
      <c r="AI29" s="475"/>
      <c r="AJ29" s="491" t="s">
        <v>90</v>
      </c>
      <c r="AK29" s="476"/>
      <c r="AL29" s="477"/>
      <c r="AM29" s="446" t="s">
        <v>91</v>
      </c>
      <c r="AN29" s="406"/>
      <c r="AO29" s="406" t="s">
        <v>92</v>
      </c>
      <c r="AP29" s="406"/>
      <c r="AQ29" s="406" t="s">
        <v>93</v>
      </c>
      <c r="AR29" s="406"/>
      <c r="AS29" s="406" t="s">
        <v>94</v>
      </c>
      <c r="AT29" s="406"/>
      <c r="AU29" s="406" t="s">
        <v>95</v>
      </c>
      <c r="AV29" s="406"/>
      <c r="AW29" s="404"/>
      <c r="AX29" s="40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6"/>
      <c r="AG30" s="477"/>
      <c r="AH30" s="479"/>
      <c r="AI30" s="477"/>
      <c r="AJ30" s="461"/>
      <c r="AK30" s="476"/>
      <c r="AL30" s="477"/>
      <c r="AM30" s="44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4"/>
      <c r="AX30" s="404"/>
      <c r="AY30" s="451" t="s">
        <v>97</v>
      </c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6"/>
      <c r="AG31" s="477"/>
      <c r="AH31" s="479"/>
      <c r="AI31" s="477"/>
      <c r="AJ31" s="461"/>
      <c r="AK31" s="476"/>
      <c r="AL31" s="477"/>
      <c r="AM31" s="44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4"/>
      <c r="AX31" s="40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6"/>
      <c r="AG32" s="477"/>
      <c r="AH32" s="479"/>
      <c r="AI32" s="477"/>
      <c r="AJ32" s="461"/>
      <c r="AK32" s="476"/>
      <c r="AL32" s="477"/>
      <c r="AM32" s="44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4"/>
      <c r="AX32" s="40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9"/>
      <c r="AL33" s="490"/>
      <c r="AM33" s="44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5"/>
      <c r="AX33" s="40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5"/>
      <c r="D36" s="424"/>
      <c r="E36" s="424"/>
      <c r="F36" s="493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94"/>
      <c r="AF36" s="409"/>
      <c r="AG36" s="415"/>
      <c r="AH36" s="492"/>
      <c r="AI36" s="415"/>
      <c r="AJ36" s="103"/>
      <c r="AK36" s="414">
        <f>SUM(AM36,AW36)</f>
        <v>0</v>
      </c>
      <c r="AL36" s="415"/>
      <c r="AM36" s="413">
        <f>SUM(AO36:AV36)</f>
        <v>0</v>
      </c>
      <c r="AN36" s="413"/>
      <c r="AO36" s="413"/>
      <c r="AP36" s="413"/>
      <c r="AQ36" s="413"/>
      <c r="AR36" s="413"/>
      <c r="AS36" s="413"/>
      <c r="AT36" s="413"/>
      <c r="AU36" s="413"/>
      <c r="AV36" s="413"/>
      <c r="AW36" s="409"/>
      <c r="AX36" s="41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3"/>
      <c r="D37" s="424"/>
      <c r="E37" s="424"/>
      <c r="F37" s="506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94"/>
      <c r="AF37" s="425"/>
      <c r="AG37" s="426"/>
      <c r="AH37" s="505"/>
      <c r="AI37" s="426"/>
      <c r="AJ37" s="86"/>
      <c r="AK37" s="502">
        <f>SUM(AM37,AW37)</f>
        <v>0</v>
      </c>
      <c r="AL37" s="503"/>
      <c r="AM37" s="504">
        <f>SUM(AO37:AV37)</f>
        <v>0</v>
      </c>
      <c r="AN37" s="504"/>
      <c r="AO37" s="504"/>
      <c r="AP37" s="504"/>
      <c r="AQ37" s="504"/>
      <c r="AR37" s="504"/>
      <c r="AS37" s="504"/>
      <c r="AT37" s="504"/>
      <c r="AU37" s="504"/>
      <c r="AV37" s="504"/>
      <c r="AW37" s="411"/>
      <c r="AX37" s="41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9">
        <f>SUM(AM38,AW38)</f>
        <v>0</v>
      </c>
      <c r="AL38" s="396"/>
      <c r="AM38" s="395">
        <f>SUM(AO38:AV38)</f>
        <v>0</v>
      </c>
      <c r="AN38" s="396"/>
      <c r="AO38" s="399"/>
      <c r="AP38" s="418"/>
      <c r="AQ38" s="399"/>
      <c r="AR38" s="418"/>
      <c r="AS38" s="399"/>
      <c r="AT38" s="418"/>
      <c r="AU38" s="399"/>
      <c r="AV38" s="418"/>
      <c r="AW38" s="399"/>
      <c r="AX38" s="40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8" t="s">
        <v>100</v>
      </c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7">
        <f>SUM(AM40,AW40)</f>
        <v>0</v>
      </c>
      <c r="AL40" s="398"/>
      <c r="AM40" s="416">
        <f>SUM(AO40:AV40)</f>
        <v>0</v>
      </c>
      <c r="AN40" s="417"/>
      <c r="AO40" s="416"/>
      <c r="AP40" s="417"/>
      <c r="AQ40" s="416"/>
      <c r="AR40" s="417"/>
      <c r="AS40" s="416"/>
      <c r="AT40" s="417"/>
      <c r="AU40" s="416"/>
      <c r="AV40" s="417"/>
      <c r="AW40" s="416"/>
      <c r="AX40" s="42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0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3">
        <f>SUM(AM41,AW41)</f>
        <v>0</v>
      </c>
      <c r="AL41" s="514"/>
      <c r="AM41" s="420">
        <f>SUM(AO41:AV41)</f>
        <v>0</v>
      </c>
      <c r="AN41" s="422"/>
      <c r="AO41" s="420"/>
      <c r="AP41" s="422"/>
      <c r="AQ41" s="420"/>
      <c r="AR41" s="422"/>
      <c r="AS41" s="420"/>
      <c r="AT41" s="422"/>
      <c r="AU41" s="420"/>
      <c r="AV41" s="422"/>
      <c r="AW41" s="420"/>
      <c r="AX41" s="42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2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5">
        <f>SUM(AY42:BJ42)</f>
        <v>0</v>
      </c>
      <c r="AL42" s="51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5">
        <f>SUM(AY43:BJ43)</f>
        <v>0</v>
      </c>
      <c r="AL43" s="51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5">
        <f>SUM(AY44:BJ44)</f>
        <v>0</v>
      </c>
      <c r="AL44" s="51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7" t="s">
        <v>107</v>
      </c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9"/>
      <c r="P45" s="140" t="s">
        <v>98</v>
      </c>
      <c r="Q45" s="141" t="s">
        <v>99</v>
      </c>
      <c r="R45" s="428" t="s">
        <v>108</v>
      </c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1"/>
      <c r="AE45" s="140" t="s">
        <v>98</v>
      </c>
      <c r="AF45" s="141" t="s">
        <v>99</v>
      </c>
      <c r="AG45" s="507" t="s">
        <v>112</v>
      </c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508"/>
      <c r="AV45" s="512"/>
      <c r="AW45" s="428" t="s">
        <v>113</v>
      </c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6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163"/>
      <c r="Q47" s="178"/>
      <c r="R47" s="524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163"/>
      <c r="AF47" s="178"/>
      <c r="AG47" s="526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7"/>
      <c r="AW47" s="524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0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148"/>
      <c r="Q48" s="149"/>
      <c r="R48" s="522" t="s">
        <v>22</v>
      </c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148"/>
      <c r="AF48" s="149"/>
      <c r="AG48" s="520"/>
      <c r="AH48" s="521"/>
      <c r="AI48" s="521"/>
      <c r="AJ48" s="521"/>
      <c r="AK48" s="521"/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3"/>
      <c r="AW48" s="522"/>
      <c r="AX48" s="521"/>
      <c r="AY48" s="521"/>
      <c r="AZ48" s="521"/>
      <c r="BA48" s="521"/>
      <c r="BB48" s="521"/>
      <c r="BC48" s="521"/>
      <c r="BD48" s="521"/>
      <c r="BE48" s="521"/>
      <c r="BF48" s="521"/>
      <c r="BG48" s="521"/>
      <c r="BH48" s="521"/>
      <c r="BI48" s="521"/>
      <c r="BJ48" s="52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5" t="s">
        <v>312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33" t="s">
        <v>317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8" t="s">
        <v>313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34" t="s">
        <v>320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517" t="s">
        <v>329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N3" s="466" t="s">
        <v>310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8" t="s">
        <v>314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AI4" s="25"/>
      <c r="AU4" s="25" t="s">
        <v>22</v>
      </c>
    </row>
    <row r="5" spans="2:63" ht="18.75" customHeight="1">
      <c r="B5" s="465" t="s">
        <v>315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107" t="s">
        <v>318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107" t="s">
        <v>319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24</v>
      </c>
      <c r="D7" s="470" t="s">
        <v>22</v>
      </c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45" t="s">
        <v>316</v>
      </c>
      <c r="I8" s="445"/>
      <c r="J8" s="445"/>
      <c r="K8" s="445"/>
      <c r="L8" s="44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67"/>
      <c r="F9" s="467"/>
      <c r="G9" s="25"/>
      <c r="H9" s="467"/>
      <c r="I9" s="467"/>
      <c r="J9" s="467"/>
      <c r="K9" s="467"/>
      <c r="L9" s="467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3" t="s">
        <v>311</v>
      </c>
      <c r="W11" s="473"/>
      <c r="X11" s="473"/>
      <c r="Y11" s="473"/>
      <c r="Z11" s="473"/>
      <c r="AA11" s="473"/>
      <c r="AB11" s="473"/>
      <c r="AC11" s="473"/>
      <c r="AD11" s="473"/>
      <c r="AL11" s="27" t="s">
        <v>22</v>
      </c>
      <c r="AM11" s="27"/>
      <c r="BC11" s="436" t="s">
        <v>321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0" t="s">
        <v>335</v>
      </c>
      <c r="BD13" s="437" t="s">
        <v>336</v>
      </c>
      <c r="BE13" s="437" t="s">
        <v>337</v>
      </c>
      <c r="BF13" s="437" t="s">
        <v>338</v>
      </c>
      <c r="BG13" s="437" t="s">
        <v>339</v>
      </c>
      <c r="BH13" s="460" t="s">
        <v>340</v>
      </c>
      <c r="BI13" s="401" t="s">
        <v>341</v>
      </c>
      <c r="BJ13" s="401" t="s">
        <v>342</v>
      </c>
    </row>
    <row r="14" spans="2:62" ht="12.75">
      <c r="B14" s="48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61"/>
      <c r="BI14" s="402"/>
      <c r="BJ14" s="402"/>
    </row>
    <row r="15" spans="2:62" ht="12.75">
      <c r="B15" s="48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61"/>
      <c r="BI15" s="402"/>
      <c r="BJ15" s="402"/>
    </row>
    <row r="16" spans="2:62" ht="13.5" thickBot="1">
      <c r="B16" s="48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62"/>
      <c r="BI16" s="402"/>
      <c r="BJ16" s="45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8" t="s">
        <v>341</v>
      </c>
      <c r="AZ23" s="449"/>
      <c r="BA23" s="449"/>
      <c r="BB23" s="45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80" t="s">
        <v>111</v>
      </c>
      <c r="J25" s="481"/>
      <c r="L25" s="486" t="s">
        <v>344</v>
      </c>
      <c r="M25" s="486"/>
      <c r="N25" s="486"/>
      <c r="O25" s="486"/>
      <c r="Q25" s="163" t="s">
        <v>60</v>
      </c>
      <c r="R25" s="60"/>
      <c r="S25" s="486" t="s">
        <v>336</v>
      </c>
      <c r="T25" s="486"/>
      <c r="U25" s="486"/>
      <c r="V25" s="59"/>
      <c r="W25" s="49" t="s">
        <v>61</v>
      </c>
      <c r="Y25" s="486" t="s">
        <v>337</v>
      </c>
      <c r="Z25" s="486"/>
      <c r="AA25" s="486"/>
      <c r="AB25" s="59"/>
      <c r="AC25" s="49" t="s">
        <v>49</v>
      </c>
      <c r="AE25" s="486" t="s">
        <v>338</v>
      </c>
      <c r="AF25" s="486"/>
      <c r="AG25" s="48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6" t="s">
        <v>349</v>
      </c>
      <c r="AG27" s="497"/>
      <c r="AH27" s="497"/>
      <c r="AI27" s="497"/>
      <c r="AJ27" s="498"/>
      <c r="AK27" s="529" t="s">
        <v>352</v>
      </c>
      <c r="AL27" s="449"/>
      <c r="AM27" s="449"/>
      <c r="AN27" s="449"/>
      <c r="AO27" s="449"/>
      <c r="AP27" s="449"/>
      <c r="AQ27" s="449"/>
      <c r="AR27" s="449"/>
      <c r="AS27" s="530"/>
      <c r="AT27" s="530"/>
      <c r="AU27" s="530"/>
      <c r="AV27" s="530"/>
      <c r="AW27" s="530"/>
      <c r="AX27" s="531"/>
      <c r="AY27" s="454" t="s">
        <v>361</v>
      </c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9"/>
      <c r="AG28" s="500"/>
      <c r="AH28" s="500"/>
      <c r="AI28" s="500"/>
      <c r="AJ28" s="501"/>
      <c r="AK28" s="487" t="s">
        <v>353</v>
      </c>
      <c r="AL28" s="488"/>
      <c r="AM28" s="532" t="s">
        <v>354</v>
      </c>
      <c r="AN28" s="533"/>
      <c r="AO28" s="533"/>
      <c r="AP28" s="533"/>
      <c r="AQ28" s="533"/>
      <c r="AR28" s="533"/>
      <c r="AS28" s="534"/>
      <c r="AT28" s="534"/>
      <c r="AU28" s="534"/>
      <c r="AV28" s="535"/>
      <c r="AW28" s="403" t="s">
        <v>360</v>
      </c>
      <c r="AX28" s="40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4" t="s">
        <v>348</v>
      </c>
      <c r="AG29" s="475"/>
      <c r="AH29" s="478" t="s">
        <v>350</v>
      </c>
      <c r="AI29" s="475"/>
      <c r="AJ29" s="491" t="s">
        <v>351</v>
      </c>
      <c r="AK29" s="476"/>
      <c r="AL29" s="477"/>
      <c r="AM29" s="446" t="s">
        <v>355</v>
      </c>
      <c r="AN29" s="406"/>
      <c r="AO29" s="406" t="s">
        <v>356</v>
      </c>
      <c r="AP29" s="406"/>
      <c r="AQ29" s="406" t="s">
        <v>357</v>
      </c>
      <c r="AR29" s="406"/>
      <c r="AS29" s="406" t="s">
        <v>358</v>
      </c>
      <c r="AT29" s="406"/>
      <c r="AU29" s="406" t="s">
        <v>359</v>
      </c>
      <c r="AV29" s="406"/>
      <c r="AW29" s="404"/>
      <c r="AX29" s="40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6"/>
      <c r="AG30" s="477"/>
      <c r="AH30" s="479"/>
      <c r="AI30" s="477"/>
      <c r="AJ30" s="461"/>
      <c r="AK30" s="476"/>
      <c r="AL30" s="477"/>
      <c r="AM30" s="44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4"/>
      <c r="AX30" s="404"/>
      <c r="AY30" s="451" t="s">
        <v>368</v>
      </c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6"/>
      <c r="AG31" s="477"/>
      <c r="AH31" s="479"/>
      <c r="AI31" s="477"/>
      <c r="AJ31" s="461"/>
      <c r="AK31" s="476"/>
      <c r="AL31" s="477"/>
      <c r="AM31" s="44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4"/>
      <c r="AX31" s="40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6"/>
      <c r="AG32" s="477"/>
      <c r="AH32" s="479"/>
      <c r="AI32" s="477"/>
      <c r="AJ32" s="461"/>
      <c r="AK32" s="476"/>
      <c r="AL32" s="477"/>
      <c r="AM32" s="44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4"/>
      <c r="AX32" s="40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9"/>
      <c r="AL33" s="490"/>
      <c r="AM33" s="44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5"/>
      <c r="AX33" s="40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5"/>
      <c r="D36" s="424"/>
      <c r="E36" s="424"/>
      <c r="F36" s="493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94"/>
      <c r="AF36" s="409"/>
      <c r="AG36" s="415"/>
      <c r="AH36" s="492"/>
      <c r="AI36" s="415"/>
      <c r="AJ36" s="103"/>
      <c r="AK36" s="414">
        <f>SUM(AM36,AW36)</f>
        <v>0</v>
      </c>
      <c r="AL36" s="415"/>
      <c r="AM36" s="413">
        <f>SUM(AO36:AV36)</f>
        <v>0</v>
      </c>
      <c r="AN36" s="413"/>
      <c r="AO36" s="413"/>
      <c r="AP36" s="413"/>
      <c r="AQ36" s="413"/>
      <c r="AR36" s="413"/>
      <c r="AS36" s="413"/>
      <c r="AT36" s="413"/>
      <c r="AU36" s="413"/>
      <c r="AV36" s="413"/>
      <c r="AW36" s="409"/>
      <c r="AX36" s="41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3"/>
      <c r="D37" s="424"/>
      <c r="E37" s="424"/>
      <c r="F37" s="506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94"/>
      <c r="AF37" s="425"/>
      <c r="AG37" s="426"/>
      <c r="AH37" s="505"/>
      <c r="AI37" s="426"/>
      <c r="AJ37" s="86"/>
      <c r="AK37" s="502">
        <f>SUM(AM37,AW37)</f>
        <v>0</v>
      </c>
      <c r="AL37" s="528"/>
      <c r="AM37" s="504">
        <f>SUM(AO37:AV37)</f>
        <v>0</v>
      </c>
      <c r="AN37" s="504"/>
      <c r="AO37" s="504"/>
      <c r="AP37" s="504"/>
      <c r="AQ37" s="504"/>
      <c r="AR37" s="504"/>
      <c r="AS37" s="504"/>
      <c r="AT37" s="504"/>
      <c r="AU37" s="504"/>
      <c r="AV37" s="504"/>
      <c r="AW37" s="411"/>
      <c r="AX37" s="41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9">
        <f>SUM(AM38,AW38)</f>
        <v>0</v>
      </c>
      <c r="AL38" s="396"/>
      <c r="AM38" s="395">
        <f>SUM(AO38:AV38)</f>
        <v>0</v>
      </c>
      <c r="AN38" s="396"/>
      <c r="AO38" s="399"/>
      <c r="AP38" s="418"/>
      <c r="AQ38" s="399"/>
      <c r="AR38" s="418"/>
      <c r="AS38" s="399"/>
      <c r="AT38" s="418"/>
      <c r="AU38" s="399"/>
      <c r="AV38" s="418"/>
      <c r="AW38" s="399"/>
      <c r="AX38" s="40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8" t="s">
        <v>369</v>
      </c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7">
        <f>SUM(AM40,AW40)</f>
        <v>0</v>
      </c>
      <c r="AL40" s="398"/>
      <c r="AM40" s="416">
        <f>SUM(AO40:AV40)</f>
        <v>0</v>
      </c>
      <c r="AN40" s="417"/>
      <c r="AO40" s="416"/>
      <c r="AP40" s="417"/>
      <c r="AQ40" s="416"/>
      <c r="AR40" s="417"/>
      <c r="AS40" s="416"/>
      <c r="AT40" s="417"/>
      <c r="AU40" s="416"/>
      <c r="AV40" s="417"/>
      <c r="AW40" s="416"/>
      <c r="AX40" s="42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0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3">
        <f>SUM(AM41,AW41)</f>
        <v>0</v>
      </c>
      <c r="AL41" s="514"/>
      <c r="AM41" s="420">
        <f>SUM(AO41:AV41)</f>
        <v>0</v>
      </c>
      <c r="AN41" s="422"/>
      <c r="AO41" s="420"/>
      <c r="AP41" s="422"/>
      <c r="AQ41" s="420"/>
      <c r="AR41" s="422"/>
      <c r="AS41" s="420"/>
      <c r="AT41" s="422"/>
      <c r="AU41" s="420"/>
      <c r="AV41" s="422"/>
      <c r="AW41" s="420"/>
      <c r="AX41" s="42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2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5">
        <f>SUM(AY42:BJ42)</f>
        <v>0</v>
      </c>
      <c r="AL42" s="51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5">
        <f>SUM(AY43:BJ43)</f>
        <v>0</v>
      </c>
      <c r="AL43" s="51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5">
        <f>SUM(AY44:BJ44)</f>
        <v>0</v>
      </c>
      <c r="AL44" s="51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7" t="s">
        <v>375</v>
      </c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9"/>
      <c r="P45" s="140" t="s">
        <v>376</v>
      </c>
      <c r="Q45" s="141" t="s">
        <v>377</v>
      </c>
      <c r="R45" s="428" t="s">
        <v>378</v>
      </c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1"/>
      <c r="AE45" s="140" t="s">
        <v>98</v>
      </c>
      <c r="AF45" s="141" t="s">
        <v>99</v>
      </c>
      <c r="AG45" s="507" t="s">
        <v>379</v>
      </c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508"/>
      <c r="AV45" s="512"/>
      <c r="AW45" s="428" t="s">
        <v>380</v>
      </c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6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163"/>
      <c r="Q47" s="178"/>
      <c r="R47" s="524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163"/>
      <c r="AF47" s="178"/>
      <c r="AG47" s="526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7"/>
      <c r="AW47" s="524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0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148"/>
      <c r="Q48" s="149"/>
      <c r="R48" s="522" t="s">
        <v>22</v>
      </c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148"/>
      <c r="AF48" s="149"/>
      <c r="AG48" s="520"/>
      <c r="AH48" s="521"/>
      <c r="AI48" s="521"/>
      <c r="AJ48" s="521"/>
      <c r="AK48" s="521"/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3"/>
      <c r="AW48" s="522"/>
      <c r="AX48" s="521"/>
      <c r="AY48" s="521"/>
      <c r="AZ48" s="521"/>
      <c r="BA48" s="521"/>
      <c r="BB48" s="521"/>
      <c r="BC48" s="521"/>
      <c r="BD48" s="521"/>
      <c r="BE48" s="521"/>
      <c r="BF48" s="521"/>
      <c r="BG48" s="521"/>
      <c r="BH48" s="521"/>
      <c r="BI48" s="521"/>
      <c r="BJ48" s="52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6"/>
  <sheetViews>
    <sheetView showGridLines="0" showZeros="0" tabSelected="1" zoomScale="75" zoomScaleNormal="75" zoomScaleSheetLayoutView="75" zoomScalePageLayoutView="0" workbookViewId="0" topLeftCell="B1">
      <selection activeCell="AJ16" sqref="AJ1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5" t="s">
        <v>17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33" t="s">
        <v>393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8" t="s">
        <v>18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34" t="s">
        <v>396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517" t="s">
        <v>392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8"/>
      <c r="N3" s="466" t="s">
        <v>20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8" t="s">
        <v>395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N4" s="554" t="s">
        <v>397</v>
      </c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65" t="s">
        <v>394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72" t="s">
        <v>398</v>
      </c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358" t="s">
        <v>135</v>
      </c>
      <c r="AJ5" s="359"/>
      <c r="AK5" s="359"/>
      <c r="AL5" s="359"/>
      <c r="AM5" s="359"/>
      <c r="AN5" s="556" t="s">
        <v>452</v>
      </c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358" t="s">
        <v>136</v>
      </c>
      <c r="AJ6" s="359"/>
      <c r="AK6" s="359"/>
      <c r="AL6" s="359"/>
      <c r="AM6" s="359"/>
      <c r="AN6" s="556" t="s">
        <v>453</v>
      </c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24</v>
      </c>
      <c r="D7" s="470"/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359"/>
      <c r="AJ7" s="359"/>
      <c r="AK7" s="359"/>
      <c r="AL7" s="359"/>
      <c r="AM7" s="359"/>
      <c r="AN7" s="556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45" t="s">
        <v>110</v>
      </c>
      <c r="I8" s="445"/>
      <c r="J8" s="445"/>
      <c r="K8" s="445"/>
      <c r="L8" s="445"/>
      <c r="N8" s="25" t="s">
        <v>22</v>
      </c>
      <c r="O8" s="361" t="s">
        <v>470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56" t="s">
        <v>454</v>
      </c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67"/>
      <c r="F9" s="467"/>
      <c r="G9" s="25"/>
      <c r="H9" s="467"/>
      <c r="I9" s="467"/>
      <c r="J9" s="467"/>
      <c r="K9" s="467"/>
      <c r="L9" s="467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3" t="s">
        <v>25</v>
      </c>
      <c r="W11" s="473"/>
      <c r="X11" s="473"/>
      <c r="Y11" s="473"/>
      <c r="Z11" s="473"/>
      <c r="AA11" s="473"/>
      <c r="AB11" s="473"/>
      <c r="AC11" s="473"/>
      <c r="AD11" s="473"/>
      <c r="AL11" s="27" t="s">
        <v>22</v>
      </c>
      <c r="AM11" s="27"/>
      <c r="BC11" s="436" t="s">
        <v>26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0" t="s">
        <v>40</v>
      </c>
      <c r="BD13" s="437" t="s">
        <v>41</v>
      </c>
      <c r="BE13" s="437" t="s">
        <v>42</v>
      </c>
      <c r="BF13" s="437" t="s">
        <v>43</v>
      </c>
      <c r="BG13" s="437" t="s">
        <v>44</v>
      </c>
      <c r="BH13" s="460" t="s">
        <v>45</v>
      </c>
      <c r="BI13" s="401" t="s">
        <v>46</v>
      </c>
      <c r="BJ13" s="401" t="s">
        <v>47</v>
      </c>
    </row>
    <row r="14" spans="2:62" ht="12.75">
      <c r="B14" s="48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61"/>
      <c r="BI14" s="402"/>
      <c r="BJ14" s="402"/>
    </row>
    <row r="15" spans="2:62" ht="12.75">
      <c r="B15" s="48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61"/>
      <c r="BI15" s="402"/>
      <c r="BJ15" s="402"/>
    </row>
    <row r="16" spans="2:62" ht="13.5" thickBot="1">
      <c r="B16" s="48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62"/>
      <c r="BI16" s="402"/>
      <c r="BJ16" s="457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111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30</v>
      </c>
      <c r="BD18" s="36">
        <v>4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8" t="s">
        <v>63</v>
      </c>
      <c r="AZ23" s="449"/>
      <c r="BA23" s="449"/>
      <c r="BB23" s="450"/>
      <c r="BC23" s="89">
        <f aca="true" t="shared" si="1" ref="BC23:BI23">SUM(BC17:BC22)</f>
        <v>65</v>
      </c>
      <c r="BD23" s="179">
        <f t="shared" si="1"/>
        <v>10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80" t="s">
        <v>111</v>
      </c>
      <c r="J25" s="481"/>
      <c r="L25" s="486" t="s">
        <v>65</v>
      </c>
      <c r="M25" s="486"/>
      <c r="N25" s="486"/>
      <c r="O25" s="486"/>
      <c r="Q25" s="163" t="s">
        <v>60</v>
      </c>
      <c r="R25" s="60"/>
      <c r="S25" s="486" t="s">
        <v>66</v>
      </c>
      <c r="T25" s="486"/>
      <c r="U25" s="486"/>
      <c r="V25" s="59"/>
      <c r="W25" s="49" t="s">
        <v>61</v>
      </c>
      <c r="Y25" s="486" t="s">
        <v>67</v>
      </c>
      <c r="Z25" s="486"/>
      <c r="AA25" s="486"/>
      <c r="AB25" s="59"/>
      <c r="AC25" s="49" t="s">
        <v>49</v>
      </c>
      <c r="AE25" s="486" t="s">
        <v>68</v>
      </c>
      <c r="AF25" s="486"/>
      <c r="AG25" s="48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2" t="s">
        <v>152</v>
      </c>
      <c r="AE27" s="566" t="s">
        <v>153</v>
      </c>
      <c r="AF27" s="564" t="s">
        <v>157</v>
      </c>
      <c r="AG27" s="429"/>
      <c r="AH27" s="429"/>
      <c r="AI27" s="429"/>
      <c r="AJ27" s="565"/>
      <c r="AK27" s="553" t="s">
        <v>155</v>
      </c>
      <c r="AL27" s="557"/>
      <c r="AM27" s="557"/>
      <c r="AN27" s="557"/>
      <c r="AO27" s="557"/>
      <c r="AP27" s="557"/>
      <c r="AQ27" s="557"/>
      <c r="AR27" s="557"/>
      <c r="AS27" s="558"/>
      <c r="AT27" s="558"/>
      <c r="AU27" s="558"/>
      <c r="AV27" s="558"/>
      <c r="AW27" s="558"/>
      <c r="AX27" s="559"/>
      <c r="AY27" s="454" t="s">
        <v>77</v>
      </c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6"/>
    </row>
    <row r="28" spans="2:62" ht="12.75" customHeight="1">
      <c r="B28" s="48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3"/>
      <c r="AE28" s="567"/>
      <c r="AF28" s="568" t="s">
        <v>158</v>
      </c>
      <c r="AG28" s="569"/>
      <c r="AH28" s="569"/>
      <c r="AI28" s="569"/>
      <c r="AJ28" s="570"/>
      <c r="AK28" s="487" t="s">
        <v>78</v>
      </c>
      <c r="AL28" s="488"/>
      <c r="AM28" s="482" t="s">
        <v>79</v>
      </c>
      <c r="AN28" s="482"/>
      <c r="AO28" s="482"/>
      <c r="AP28" s="482"/>
      <c r="AQ28" s="482"/>
      <c r="AR28" s="482"/>
      <c r="AS28" s="463" t="s">
        <v>80</v>
      </c>
      <c r="AT28" s="463"/>
      <c r="AU28" s="463"/>
      <c r="AV28" s="464"/>
      <c r="AW28" s="403" t="s">
        <v>81</v>
      </c>
      <c r="AX28" s="40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3"/>
      <c r="AE29" s="567"/>
      <c r="AF29" s="474" t="s">
        <v>88</v>
      </c>
      <c r="AG29" s="475"/>
      <c r="AH29" s="478" t="s">
        <v>89</v>
      </c>
      <c r="AI29" s="475"/>
      <c r="AJ29" s="491" t="s">
        <v>90</v>
      </c>
      <c r="AK29" s="476"/>
      <c r="AL29" s="477"/>
      <c r="AM29" s="446" t="s">
        <v>91</v>
      </c>
      <c r="AN29" s="406"/>
      <c r="AO29" s="406" t="s">
        <v>92</v>
      </c>
      <c r="AP29" s="406"/>
      <c r="AQ29" s="406" t="s">
        <v>93</v>
      </c>
      <c r="AR29" s="406"/>
      <c r="AS29" s="406" t="s">
        <v>94</v>
      </c>
      <c r="AT29" s="406"/>
      <c r="AU29" s="406" t="s">
        <v>95</v>
      </c>
      <c r="AV29" s="406"/>
      <c r="AW29" s="404"/>
      <c r="AX29" s="40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4"/>
      <c r="C30" s="571" t="s">
        <v>151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572"/>
      <c r="AC30" s="573"/>
      <c r="AD30" s="563"/>
      <c r="AE30" s="567"/>
      <c r="AF30" s="476"/>
      <c r="AG30" s="477"/>
      <c r="AH30" s="479"/>
      <c r="AI30" s="477"/>
      <c r="AJ30" s="461"/>
      <c r="AK30" s="476"/>
      <c r="AL30" s="477"/>
      <c r="AM30" s="44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4"/>
      <c r="AX30" s="404"/>
      <c r="AY30" s="451" t="s">
        <v>97</v>
      </c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3"/>
    </row>
    <row r="31" spans="2:62" ht="18" customHeight="1">
      <c r="B31" s="48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3"/>
      <c r="AE31" s="567"/>
      <c r="AF31" s="476"/>
      <c r="AG31" s="477"/>
      <c r="AH31" s="479"/>
      <c r="AI31" s="477"/>
      <c r="AJ31" s="461"/>
      <c r="AK31" s="476"/>
      <c r="AL31" s="477"/>
      <c r="AM31" s="44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4"/>
      <c r="AX31" s="404"/>
      <c r="AY31" s="165">
        <v>18</v>
      </c>
      <c r="AZ31" s="163">
        <v>17</v>
      </c>
      <c r="BA31" s="163">
        <v>18</v>
      </c>
      <c r="BB31" s="163">
        <v>12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3"/>
      <c r="AE32" s="567"/>
      <c r="AF32" s="476"/>
      <c r="AG32" s="477"/>
      <c r="AH32" s="479"/>
      <c r="AI32" s="477"/>
      <c r="AJ32" s="461"/>
      <c r="AK32" s="476"/>
      <c r="AL32" s="477"/>
      <c r="AM32" s="44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4"/>
      <c r="AX32" s="404"/>
      <c r="AY32" s="165">
        <v>23</v>
      </c>
      <c r="AZ32" s="163">
        <v>29</v>
      </c>
      <c r="BA32" s="163">
        <v>22</v>
      </c>
      <c r="BB32" s="163">
        <v>30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9"/>
      <c r="AL33" s="490"/>
      <c r="AM33" s="44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5"/>
      <c r="AX33" s="40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3">
        <v>2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8"/>
      <c r="AC34" s="559"/>
      <c r="AD34" s="553">
        <v>3</v>
      </c>
      <c r="AE34" s="559"/>
      <c r="AF34" s="553">
        <v>4</v>
      </c>
      <c r="AG34" s="552"/>
      <c r="AH34" s="550">
        <v>5</v>
      </c>
      <c r="AI34" s="551"/>
      <c r="AJ34" s="333">
        <v>6</v>
      </c>
      <c r="AK34" s="553">
        <v>7</v>
      </c>
      <c r="AL34" s="552"/>
      <c r="AM34" s="550">
        <v>8</v>
      </c>
      <c r="AN34" s="552"/>
      <c r="AO34" s="550">
        <v>9</v>
      </c>
      <c r="AP34" s="552"/>
      <c r="AQ34" s="550">
        <v>10</v>
      </c>
      <c r="AR34" s="552"/>
      <c r="AS34" s="550">
        <v>11</v>
      </c>
      <c r="AT34" s="552"/>
      <c r="AU34" s="550">
        <v>12</v>
      </c>
      <c r="AV34" s="552"/>
      <c r="AW34" s="550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95"/>
      <c r="D36" s="424"/>
      <c r="E36" s="424"/>
      <c r="F36" s="493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94"/>
      <c r="AD36" s="539"/>
      <c r="AE36" s="540"/>
      <c r="AF36" s="409"/>
      <c r="AG36" s="415"/>
      <c r="AH36" s="492"/>
      <c r="AI36" s="415"/>
      <c r="AJ36" s="103"/>
      <c r="AK36" s="414">
        <f>SUM(AM36,AW36)</f>
        <v>0</v>
      </c>
      <c r="AL36" s="415"/>
      <c r="AM36" s="413">
        <f>SUM(AO36:AV36)</f>
        <v>0</v>
      </c>
      <c r="AN36" s="413"/>
      <c r="AO36" s="413"/>
      <c r="AP36" s="413"/>
      <c r="AQ36" s="413"/>
      <c r="AR36" s="413"/>
      <c r="AS36" s="413"/>
      <c r="AT36" s="413"/>
      <c r="AU36" s="413"/>
      <c r="AV36" s="413"/>
      <c r="AW36" s="409"/>
      <c r="AX36" s="41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23"/>
      <c r="D37" s="424"/>
      <c r="E37" s="424"/>
      <c r="F37" s="506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94"/>
      <c r="AD37" s="537"/>
      <c r="AE37" s="538"/>
      <c r="AF37" s="425"/>
      <c r="AG37" s="426"/>
      <c r="AH37" s="505"/>
      <c r="AI37" s="426"/>
      <c r="AJ37" s="86"/>
      <c r="AK37" s="502">
        <f>SUM(AM37,AW37)</f>
        <v>0</v>
      </c>
      <c r="AL37" s="528"/>
      <c r="AM37" s="504">
        <f>SUM(AO37:AV37)</f>
        <v>0</v>
      </c>
      <c r="AN37" s="504"/>
      <c r="AO37" s="504"/>
      <c r="AP37" s="504"/>
      <c r="AQ37" s="504"/>
      <c r="AR37" s="504"/>
      <c r="AS37" s="504"/>
      <c r="AT37" s="504"/>
      <c r="AU37" s="504"/>
      <c r="AV37" s="504"/>
      <c r="AW37" s="411"/>
      <c r="AX37" s="41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9">
        <f>SUM(AM38,AW38)</f>
        <v>0</v>
      </c>
      <c r="AL38" s="396"/>
      <c r="AM38" s="395">
        <f>SUM(AO38:AV38)</f>
        <v>0</v>
      </c>
      <c r="AN38" s="396"/>
      <c r="AO38" s="399"/>
      <c r="AP38" s="418"/>
      <c r="AQ38" s="399"/>
      <c r="AR38" s="418"/>
      <c r="AS38" s="399"/>
      <c r="AT38" s="418"/>
      <c r="AU38" s="399"/>
      <c r="AV38" s="418"/>
      <c r="AW38" s="399"/>
      <c r="AX38" s="40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8" t="s">
        <v>100</v>
      </c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7">
        <f>SUM(AM40,AW40)</f>
        <v>0</v>
      </c>
      <c r="AL40" s="398"/>
      <c r="AM40" s="416">
        <f>SUM(AO40:AV40)</f>
        <v>0</v>
      </c>
      <c r="AN40" s="417"/>
      <c r="AO40" s="416"/>
      <c r="AP40" s="417"/>
      <c r="AQ40" s="416"/>
      <c r="AR40" s="417"/>
      <c r="AS40" s="416"/>
      <c r="AT40" s="417"/>
      <c r="AU40" s="416"/>
      <c r="AV40" s="417"/>
      <c r="AW40" s="416"/>
      <c r="AX40" s="42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30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3">
        <f>SUM(AM41,AW41)</f>
        <v>0</v>
      </c>
      <c r="AL41" s="544"/>
      <c r="AM41" s="547">
        <f>SUM(AO41:AV41)</f>
        <v>0</v>
      </c>
      <c r="AN41" s="549"/>
      <c r="AO41" s="547"/>
      <c r="AP41" s="549"/>
      <c r="AQ41" s="547"/>
      <c r="AR41" s="549"/>
      <c r="AS41" s="547"/>
      <c r="AT41" s="549"/>
      <c r="AU41" s="547"/>
      <c r="AV41" s="549"/>
      <c r="AW41" s="547"/>
      <c r="AX41" s="54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430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536" t="s">
        <v>259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30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32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5">
        <f>SUM(AY44:BJ44)</f>
        <v>0</v>
      </c>
      <c r="AL44" s="54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5">
        <f>SUM(AY45:BJ45)</f>
        <v>0</v>
      </c>
      <c r="AL45" s="51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0">
        <f>AK40/KCU+AK45+MPNE</f>
        <v>0</v>
      </c>
      <c r="AX45" s="56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1">
        <f>SUM(AY46:BJ46)</f>
        <v>0</v>
      </c>
      <c r="AL46" s="54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95"/>
      <c r="D48" s="424"/>
      <c r="E48" s="424"/>
      <c r="F48" s="493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94"/>
      <c r="AD48" s="539"/>
      <c r="AE48" s="540"/>
      <c r="AF48" s="409"/>
      <c r="AG48" s="415"/>
      <c r="AH48" s="492"/>
      <c r="AI48" s="415"/>
      <c r="AJ48" s="103"/>
      <c r="AK48" s="414">
        <f aca="true" t="shared" si="4" ref="AK48:AK89">SUM(AM48,AW48)</f>
        <v>0</v>
      </c>
      <c r="AL48" s="415"/>
      <c r="AM48" s="413">
        <f aca="true" t="shared" si="5" ref="AM48:AM89">SUM(AO48:AV48)</f>
        <v>0</v>
      </c>
      <c r="AN48" s="413"/>
      <c r="AO48" s="413"/>
      <c r="AP48" s="413"/>
      <c r="AQ48" s="413"/>
      <c r="AR48" s="413"/>
      <c r="AS48" s="413"/>
      <c r="AT48" s="413"/>
      <c r="AU48" s="413"/>
      <c r="AV48" s="413"/>
      <c r="AW48" s="409"/>
      <c r="AX48" s="410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23"/>
      <c r="D49" s="424"/>
      <c r="E49" s="424"/>
      <c r="F49" s="506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94"/>
      <c r="AD49" s="537"/>
      <c r="AE49" s="538"/>
      <c r="AF49" s="425"/>
      <c r="AG49" s="426"/>
      <c r="AH49" s="505"/>
      <c r="AI49" s="426"/>
      <c r="AJ49" s="86"/>
      <c r="AK49" s="502">
        <f t="shared" si="4"/>
        <v>0</v>
      </c>
      <c r="AL49" s="528"/>
      <c r="AM49" s="504">
        <f t="shared" si="5"/>
        <v>0</v>
      </c>
      <c r="AN49" s="504"/>
      <c r="AO49" s="504"/>
      <c r="AP49" s="504"/>
      <c r="AQ49" s="504"/>
      <c r="AR49" s="504"/>
      <c r="AS49" s="504"/>
      <c r="AT49" s="504"/>
      <c r="AU49" s="504"/>
      <c r="AV49" s="504"/>
      <c r="AW49" s="411"/>
      <c r="AX49" s="412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95" t="s">
        <v>400</v>
      </c>
      <c r="D50" s="424"/>
      <c r="E50" s="424"/>
      <c r="F50" s="493" t="s">
        <v>401</v>
      </c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94"/>
      <c r="AD50" s="539">
        <f>AK50/36</f>
        <v>34</v>
      </c>
      <c r="AE50" s="540"/>
      <c r="AF50" s="409"/>
      <c r="AG50" s="415"/>
      <c r="AH50" s="492"/>
      <c r="AI50" s="415"/>
      <c r="AJ50" s="103"/>
      <c r="AK50" s="414">
        <f t="shared" si="4"/>
        <v>1224</v>
      </c>
      <c r="AL50" s="415"/>
      <c r="AM50" s="413">
        <f t="shared" si="5"/>
        <v>621</v>
      </c>
      <c r="AN50" s="413"/>
      <c r="AO50" s="413">
        <f>AO51+AO55</f>
        <v>285</v>
      </c>
      <c r="AP50" s="413"/>
      <c r="AQ50" s="413">
        <f>AQ51+AQ55</f>
        <v>0</v>
      </c>
      <c r="AR50" s="413"/>
      <c r="AS50" s="413">
        <f>AS51+AS55</f>
        <v>178</v>
      </c>
      <c r="AT50" s="413"/>
      <c r="AU50" s="413">
        <f>AU51+AU55</f>
        <v>158</v>
      </c>
      <c r="AV50" s="413"/>
      <c r="AW50" s="413">
        <f>AW51+AW55</f>
        <v>603</v>
      </c>
      <c r="AX50" s="413"/>
      <c r="AY50" s="646"/>
      <c r="AZ50" s="647"/>
      <c r="BA50" s="647"/>
      <c r="BB50" s="647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95" t="s">
        <v>402</v>
      </c>
      <c r="D51" s="424"/>
      <c r="E51" s="424"/>
      <c r="F51" s="493" t="s">
        <v>403</v>
      </c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94"/>
      <c r="AD51" s="539">
        <v>13</v>
      </c>
      <c r="AE51" s="540"/>
      <c r="AF51" s="409"/>
      <c r="AG51" s="415"/>
      <c r="AH51" s="492"/>
      <c r="AI51" s="415"/>
      <c r="AJ51" s="103"/>
      <c r="AK51" s="414">
        <f t="shared" si="4"/>
        <v>468</v>
      </c>
      <c r="AL51" s="415"/>
      <c r="AM51" s="413">
        <f t="shared" si="5"/>
        <v>176</v>
      </c>
      <c r="AN51" s="413"/>
      <c r="AO51" s="413">
        <v>71</v>
      </c>
      <c r="AP51" s="413"/>
      <c r="AQ51" s="413">
        <v>0</v>
      </c>
      <c r="AR51" s="413"/>
      <c r="AS51" s="413">
        <v>0</v>
      </c>
      <c r="AT51" s="413"/>
      <c r="AU51" s="413">
        <v>105</v>
      </c>
      <c r="AV51" s="413"/>
      <c r="AW51" s="409">
        <v>292</v>
      </c>
      <c r="AX51" s="410"/>
      <c r="AY51" s="646"/>
      <c r="AZ51" s="647"/>
      <c r="BA51" s="647"/>
      <c r="BB51" s="647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23" t="s">
        <v>402</v>
      </c>
      <c r="D52" s="424"/>
      <c r="E52" s="424"/>
      <c r="F52" s="506" t="s">
        <v>404</v>
      </c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94"/>
      <c r="AD52" s="537">
        <v>6</v>
      </c>
      <c r="AE52" s="538"/>
      <c r="AF52" s="425">
        <v>2</v>
      </c>
      <c r="AG52" s="426"/>
      <c r="AH52" s="505">
        <v>1</v>
      </c>
      <c r="AI52" s="426"/>
      <c r="AJ52" s="86"/>
      <c r="AK52" s="502">
        <f t="shared" si="4"/>
        <v>216</v>
      </c>
      <c r="AL52" s="528"/>
      <c r="AM52" s="504">
        <f t="shared" si="5"/>
        <v>70</v>
      </c>
      <c r="AN52" s="504"/>
      <c r="AO52" s="504">
        <v>0</v>
      </c>
      <c r="AP52" s="504"/>
      <c r="AQ52" s="504">
        <v>0</v>
      </c>
      <c r="AR52" s="504"/>
      <c r="AS52" s="504">
        <v>0</v>
      </c>
      <c r="AT52" s="504"/>
      <c r="AU52" s="504">
        <v>70</v>
      </c>
      <c r="AV52" s="504"/>
      <c r="AW52" s="411">
        <v>146</v>
      </c>
      <c r="AX52" s="412"/>
      <c r="AY52" s="648" t="s">
        <v>405</v>
      </c>
      <c r="AZ52" s="649" t="s">
        <v>405</v>
      </c>
      <c r="BA52" s="649"/>
      <c r="BB52" s="649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23" t="s">
        <v>402</v>
      </c>
      <c r="D53" s="424"/>
      <c r="E53" s="424"/>
      <c r="F53" s="506" t="s">
        <v>406</v>
      </c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94"/>
      <c r="AD53" s="537">
        <v>5</v>
      </c>
      <c r="AE53" s="538"/>
      <c r="AF53" s="425">
        <v>3</v>
      </c>
      <c r="AG53" s="426"/>
      <c r="AH53" s="505">
        <v>2</v>
      </c>
      <c r="AI53" s="426"/>
      <c r="AJ53" s="86"/>
      <c r="AK53" s="502">
        <f t="shared" si="4"/>
        <v>180</v>
      </c>
      <c r="AL53" s="528"/>
      <c r="AM53" s="504">
        <f t="shared" si="5"/>
        <v>70</v>
      </c>
      <c r="AN53" s="504"/>
      <c r="AO53" s="504">
        <v>35</v>
      </c>
      <c r="AP53" s="504"/>
      <c r="AQ53" s="504">
        <v>0</v>
      </c>
      <c r="AR53" s="504"/>
      <c r="AS53" s="504">
        <v>0</v>
      </c>
      <c r="AT53" s="504"/>
      <c r="AU53" s="504">
        <v>35</v>
      </c>
      <c r="AV53" s="504"/>
      <c r="AW53" s="411">
        <v>110</v>
      </c>
      <c r="AX53" s="412"/>
      <c r="AY53" s="648"/>
      <c r="AZ53" s="649" t="s">
        <v>405</v>
      </c>
      <c r="BA53" s="649" t="s">
        <v>405</v>
      </c>
      <c r="BB53" s="649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23" t="s">
        <v>402</v>
      </c>
      <c r="D54" s="424"/>
      <c r="E54" s="424"/>
      <c r="F54" s="506" t="s">
        <v>407</v>
      </c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94"/>
      <c r="AD54" s="537">
        <v>2</v>
      </c>
      <c r="AE54" s="538"/>
      <c r="AF54" s="425"/>
      <c r="AG54" s="426"/>
      <c r="AH54" s="505">
        <v>3</v>
      </c>
      <c r="AI54" s="426"/>
      <c r="AJ54" s="86"/>
      <c r="AK54" s="502">
        <f t="shared" si="4"/>
        <v>72</v>
      </c>
      <c r="AL54" s="528"/>
      <c r="AM54" s="504">
        <f t="shared" si="5"/>
        <v>36</v>
      </c>
      <c r="AN54" s="504"/>
      <c r="AO54" s="504">
        <v>36</v>
      </c>
      <c r="AP54" s="504"/>
      <c r="AQ54" s="504">
        <v>0</v>
      </c>
      <c r="AR54" s="504"/>
      <c r="AS54" s="504">
        <v>0</v>
      </c>
      <c r="AT54" s="504"/>
      <c r="AU54" s="504">
        <v>0</v>
      </c>
      <c r="AV54" s="504"/>
      <c r="AW54" s="411">
        <v>36</v>
      </c>
      <c r="AX54" s="412"/>
      <c r="AY54" s="648"/>
      <c r="AZ54" s="649"/>
      <c r="BA54" s="649" t="s">
        <v>405</v>
      </c>
      <c r="BB54" s="649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95" t="s">
        <v>408</v>
      </c>
      <c r="D55" s="424"/>
      <c r="E55" s="424"/>
      <c r="F55" s="493" t="s">
        <v>409</v>
      </c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94"/>
      <c r="AD55" s="539">
        <f>AK55/36</f>
        <v>21</v>
      </c>
      <c r="AE55" s="540"/>
      <c r="AF55" s="409"/>
      <c r="AG55" s="415"/>
      <c r="AH55" s="492"/>
      <c r="AI55" s="415"/>
      <c r="AJ55" s="103"/>
      <c r="AK55" s="414">
        <f t="shared" si="4"/>
        <v>756</v>
      </c>
      <c r="AL55" s="415"/>
      <c r="AM55" s="413">
        <f t="shared" si="5"/>
        <v>445</v>
      </c>
      <c r="AN55" s="413"/>
      <c r="AO55" s="413">
        <f>SUM(AO56:AP63)</f>
        <v>214</v>
      </c>
      <c r="AP55" s="413"/>
      <c r="AQ55" s="413">
        <f>SUM(AQ56:AR63)</f>
        <v>0</v>
      </c>
      <c r="AR55" s="413"/>
      <c r="AS55" s="413">
        <f>SUM(AS56:AT63)</f>
        <v>178</v>
      </c>
      <c r="AT55" s="413"/>
      <c r="AU55" s="413">
        <f>SUM(AU56:AV63)</f>
        <v>53</v>
      </c>
      <c r="AV55" s="413"/>
      <c r="AW55" s="413">
        <f>SUM(AW56:AX63)</f>
        <v>311</v>
      </c>
      <c r="AX55" s="413"/>
      <c r="AY55" s="646"/>
      <c r="AZ55" s="647"/>
      <c r="BA55" s="647"/>
      <c r="BB55" s="647"/>
      <c r="BC55" s="105"/>
      <c r="BD55" s="105"/>
      <c r="BE55" s="105"/>
      <c r="BF55" s="105"/>
      <c r="BG55" s="105"/>
      <c r="BH55" s="105"/>
      <c r="BI55" s="105"/>
      <c r="BJ55" s="106"/>
    </row>
    <row r="56" spans="2:62" s="27" customFormat="1" ht="12" customHeight="1">
      <c r="B56" s="102"/>
      <c r="C56" s="495" t="s">
        <v>408</v>
      </c>
      <c r="D56" s="424"/>
      <c r="E56" s="424"/>
      <c r="F56" s="493" t="s">
        <v>410</v>
      </c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94"/>
      <c r="AD56" s="539"/>
      <c r="AE56" s="540"/>
      <c r="AF56" s="409"/>
      <c r="AG56" s="415"/>
      <c r="AH56" s="492"/>
      <c r="AI56" s="415"/>
      <c r="AJ56" s="103"/>
      <c r="AK56" s="414">
        <f t="shared" si="4"/>
        <v>0</v>
      </c>
      <c r="AL56" s="415"/>
      <c r="AM56" s="413">
        <f t="shared" si="5"/>
        <v>0</v>
      </c>
      <c r="AN56" s="413"/>
      <c r="AO56" s="413"/>
      <c r="AP56" s="413"/>
      <c r="AQ56" s="413"/>
      <c r="AR56" s="413"/>
      <c r="AS56" s="413"/>
      <c r="AT56" s="413"/>
      <c r="AU56" s="413"/>
      <c r="AV56" s="413"/>
      <c r="AW56" s="409"/>
      <c r="AX56" s="410"/>
      <c r="AY56" s="646"/>
      <c r="AZ56" s="647"/>
      <c r="BA56" s="647"/>
      <c r="BB56" s="647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 ht="12.75">
      <c r="A57" s="249"/>
      <c r="B57" s="110">
        <v>4</v>
      </c>
      <c r="C57" s="423" t="s">
        <v>408</v>
      </c>
      <c r="D57" s="424"/>
      <c r="E57" s="424"/>
      <c r="F57" s="506" t="s">
        <v>411</v>
      </c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94"/>
      <c r="AD57" s="537">
        <v>2</v>
      </c>
      <c r="AE57" s="538"/>
      <c r="AF57" s="425">
        <v>1</v>
      </c>
      <c r="AG57" s="426"/>
      <c r="AH57" s="505"/>
      <c r="AI57" s="426"/>
      <c r="AJ57" s="86"/>
      <c r="AK57" s="502">
        <f t="shared" si="4"/>
        <v>72</v>
      </c>
      <c r="AL57" s="528"/>
      <c r="AM57" s="504">
        <f t="shared" si="5"/>
        <v>36</v>
      </c>
      <c r="AN57" s="504"/>
      <c r="AO57" s="504">
        <v>36</v>
      </c>
      <c r="AP57" s="504"/>
      <c r="AQ57" s="504">
        <v>0</v>
      </c>
      <c r="AR57" s="504"/>
      <c r="AS57" s="504">
        <v>0</v>
      </c>
      <c r="AT57" s="504"/>
      <c r="AU57" s="504">
        <v>0</v>
      </c>
      <c r="AV57" s="504"/>
      <c r="AW57" s="411">
        <v>36</v>
      </c>
      <c r="AX57" s="412"/>
      <c r="AY57" s="648" t="s">
        <v>405</v>
      </c>
      <c r="AZ57" s="649"/>
      <c r="BA57" s="649"/>
      <c r="BB57" s="649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423" t="s">
        <v>408</v>
      </c>
      <c r="D58" s="424"/>
      <c r="E58" s="424"/>
      <c r="F58" s="506" t="s">
        <v>412</v>
      </c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94"/>
      <c r="AD58" s="537">
        <v>2</v>
      </c>
      <c r="AE58" s="538"/>
      <c r="AF58" s="425">
        <v>1</v>
      </c>
      <c r="AG58" s="426"/>
      <c r="AH58" s="505"/>
      <c r="AI58" s="426"/>
      <c r="AJ58" s="86"/>
      <c r="AK58" s="502">
        <f t="shared" si="4"/>
        <v>72</v>
      </c>
      <c r="AL58" s="528"/>
      <c r="AM58" s="504">
        <f t="shared" si="5"/>
        <v>36</v>
      </c>
      <c r="AN58" s="504"/>
      <c r="AO58" s="504">
        <v>36</v>
      </c>
      <c r="AP58" s="504"/>
      <c r="AQ58" s="504">
        <v>0</v>
      </c>
      <c r="AR58" s="504"/>
      <c r="AS58" s="504">
        <v>0</v>
      </c>
      <c r="AT58" s="504"/>
      <c r="AU58" s="504">
        <v>0</v>
      </c>
      <c r="AV58" s="504"/>
      <c r="AW58" s="411">
        <v>36</v>
      </c>
      <c r="AX58" s="412"/>
      <c r="AY58" s="648" t="s">
        <v>405</v>
      </c>
      <c r="AZ58" s="649"/>
      <c r="BA58" s="649"/>
      <c r="BB58" s="649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423" t="s">
        <v>408</v>
      </c>
      <c r="D59" s="424"/>
      <c r="E59" s="424"/>
      <c r="F59" s="506" t="s">
        <v>461</v>
      </c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94"/>
      <c r="AD59" s="537">
        <v>5</v>
      </c>
      <c r="AE59" s="538"/>
      <c r="AF59" s="425">
        <v>2</v>
      </c>
      <c r="AG59" s="426"/>
      <c r="AH59" s="505">
        <v>1</v>
      </c>
      <c r="AI59" s="426"/>
      <c r="AJ59" s="86"/>
      <c r="AK59" s="502">
        <f t="shared" si="4"/>
        <v>180</v>
      </c>
      <c r="AL59" s="503"/>
      <c r="AM59" s="504">
        <f t="shared" si="5"/>
        <v>123</v>
      </c>
      <c r="AN59" s="504"/>
      <c r="AO59" s="504">
        <v>70</v>
      </c>
      <c r="AP59" s="504"/>
      <c r="AQ59" s="504">
        <v>0</v>
      </c>
      <c r="AR59" s="504"/>
      <c r="AS59" s="504">
        <v>0</v>
      </c>
      <c r="AT59" s="504"/>
      <c r="AU59" s="504">
        <v>53</v>
      </c>
      <c r="AV59" s="504"/>
      <c r="AW59" s="411">
        <v>57</v>
      </c>
      <c r="AX59" s="412"/>
      <c r="AY59" s="648" t="s">
        <v>405</v>
      </c>
      <c r="AZ59" s="649" t="s">
        <v>416</v>
      </c>
      <c r="BA59" s="649"/>
      <c r="BB59" s="649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ht="12.75">
      <c r="A60" s="249"/>
      <c r="B60" s="110">
        <v>7</v>
      </c>
      <c r="C60" s="423" t="s">
        <v>408</v>
      </c>
      <c r="D60" s="424"/>
      <c r="E60" s="424"/>
      <c r="F60" s="506" t="s">
        <v>460</v>
      </c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94"/>
      <c r="AD60" s="537">
        <v>2</v>
      </c>
      <c r="AE60" s="538"/>
      <c r="AF60" s="425">
        <v>2</v>
      </c>
      <c r="AG60" s="426"/>
      <c r="AH60" s="505"/>
      <c r="AI60" s="426"/>
      <c r="AJ60" s="86"/>
      <c r="AK60" s="502">
        <v>72</v>
      </c>
      <c r="AL60" s="503"/>
      <c r="AM60" s="504">
        <v>54</v>
      </c>
      <c r="AN60" s="504"/>
      <c r="AO60" s="504">
        <v>36</v>
      </c>
      <c r="AP60" s="504"/>
      <c r="AQ60" s="504">
        <v>0</v>
      </c>
      <c r="AR60" s="504"/>
      <c r="AS60" s="504">
        <v>18</v>
      </c>
      <c r="AT60" s="504"/>
      <c r="AU60" s="504">
        <v>0</v>
      </c>
      <c r="AV60" s="504"/>
      <c r="AW60" s="411">
        <v>18</v>
      </c>
      <c r="AX60" s="412"/>
      <c r="AY60" s="648"/>
      <c r="AZ60" s="649" t="s">
        <v>416</v>
      </c>
      <c r="BA60" s="649"/>
      <c r="BB60" s="649"/>
      <c r="BC60" s="205"/>
      <c r="BD60" s="205"/>
      <c r="BE60" s="205"/>
      <c r="BF60" s="205"/>
      <c r="BG60" s="205"/>
      <c r="BH60" s="205"/>
      <c r="BI60" s="205"/>
      <c r="BJ60" s="207"/>
    </row>
    <row r="61" spans="2:62" s="27" customFormat="1" ht="12" customHeight="1">
      <c r="B61" s="102"/>
      <c r="C61" s="495" t="s">
        <v>408</v>
      </c>
      <c r="D61" s="424"/>
      <c r="E61" s="424"/>
      <c r="F61" s="493" t="s">
        <v>413</v>
      </c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94"/>
      <c r="AD61" s="539"/>
      <c r="AE61" s="540"/>
      <c r="AF61" s="409"/>
      <c r="AG61" s="415"/>
      <c r="AH61" s="492"/>
      <c r="AI61" s="415"/>
      <c r="AJ61" s="103"/>
      <c r="AK61" s="414">
        <f t="shared" si="4"/>
        <v>0</v>
      </c>
      <c r="AL61" s="415"/>
      <c r="AM61" s="413">
        <f t="shared" si="5"/>
        <v>0</v>
      </c>
      <c r="AN61" s="413"/>
      <c r="AO61" s="413"/>
      <c r="AP61" s="413"/>
      <c r="AQ61" s="413"/>
      <c r="AR61" s="413"/>
      <c r="AS61" s="413"/>
      <c r="AT61" s="413"/>
      <c r="AU61" s="413"/>
      <c r="AV61" s="413"/>
      <c r="AW61" s="409"/>
      <c r="AX61" s="410"/>
      <c r="AY61" s="646"/>
      <c r="AZ61" s="647"/>
      <c r="BA61" s="647"/>
      <c r="BB61" s="647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8</v>
      </c>
      <c r="C62" s="423" t="s">
        <v>408</v>
      </c>
      <c r="D62" s="424"/>
      <c r="E62" s="424"/>
      <c r="F62" s="506" t="s">
        <v>414</v>
      </c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94"/>
      <c r="AD62" s="537">
        <v>5</v>
      </c>
      <c r="AE62" s="538"/>
      <c r="AF62" s="425"/>
      <c r="AG62" s="426"/>
      <c r="AH62" s="505">
        <v>1.2</v>
      </c>
      <c r="AI62" s="426"/>
      <c r="AJ62" s="86"/>
      <c r="AK62" s="502">
        <f t="shared" si="4"/>
        <v>180</v>
      </c>
      <c r="AL62" s="528"/>
      <c r="AM62" s="504">
        <f t="shared" si="5"/>
        <v>106</v>
      </c>
      <c r="AN62" s="504"/>
      <c r="AO62" s="504">
        <v>0</v>
      </c>
      <c r="AP62" s="504"/>
      <c r="AQ62" s="504">
        <v>0</v>
      </c>
      <c r="AR62" s="504"/>
      <c r="AS62" s="504">
        <v>106</v>
      </c>
      <c r="AT62" s="504"/>
      <c r="AU62" s="504">
        <v>0</v>
      </c>
      <c r="AV62" s="504"/>
      <c r="AW62" s="411">
        <v>74</v>
      </c>
      <c r="AX62" s="412"/>
      <c r="AY62" s="648" t="s">
        <v>416</v>
      </c>
      <c r="AZ62" s="649" t="s">
        <v>405</v>
      </c>
      <c r="BA62" s="649"/>
      <c r="BB62" s="649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ht="12.75">
      <c r="A63" s="249"/>
      <c r="B63" s="110">
        <v>9</v>
      </c>
      <c r="C63" s="423" t="s">
        <v>408</v>
      </c>
      <c r="D63" s="424"/>
      <c r="E63" s="424"/>
      <c r="F63" s="506" t="s">
        <v>415</v>
      </c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94"/>
      <c r="AD63" s="537">
        <v>5</v>
      </c>
      <c r="AE63" s="538"/>
      <c r="AF63" s="425">
        <v>3</v>
      </c>
      <c r="AG63" s="426"/>
      <c r="AH63" s="505">
        <v>2</v>
      </c>
      <c r="AI63" s="426"/>
      <c r="AJ63" s="86"/>
      <c r="AK63" s="502">
        <f>SUM(AM63,AW63)</f>
        <v>180</v>
      </c>
      <c r="AL63" s="528"/>
      <c r="AM63" s="504">
        <f>SUM(AO63:AV63)</f>
        <v>90</v>
      </c>
      <c r="AN63" s="504"/>
      <c r="AO63" s="504">
        <v>36</v>
      </c>
      <c r="AP63" s="504"/>
      <c r="AQ63" s="504">
        <v>0</v>
      </c>
      <c r="AR63" s="504"/>
      <c r="AS63" s="504">
        <v>54</v>
      </c>
      <c r="AT63" s="504"/>
      <c r="AU63" s="504">
        <v>0</v>
      </c>
      <c r="AV63" s="504"/>
      <c r="AW63" s="411">
        <v>90</v>
      </c>
      <c r="AX63" s="412"/>
      <c r="AY63" s="648"/>
      <c r="AZ63" s="649" t="s">
        <v>405</v>
      </c>
      <c r="BA63" s="649" t="s">
        <v>416</v>
      </c>
      <c r="BB63" s="649"/>
      <c r="BC63" s="205"/>
      <c r="BD63" s="205"/>
      <c r="BE63" s="205"/>
      <c r="BF63" s="205"/>
      <c r="BG63" s="205"/>
      <c r="BH63" s="205"/>
      <c r="BI63" s="205"/>
      <c r="BJ63" s="207"/>
    </row>
    <row r="64" spans="2:62" s="27" customFormat="1" ht="12" customHeight="1">
      <c r="B64" s="102"/>
      <c r="C64" s="495" t="s">
        <v>417</v>
      </c>
      <c r="D64" s="424"/>
      <c r="E64" s="424"/>
      <c r="F64" s="493" t="s">
        <v>418</v>
      </c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94"/>
      <c r="AD64" s="539">
        <f>AK64/36</f>
        <v>34</v>
      </c>
      <c r="AE64" s="540"/>
      <c r="AF64" s="409"/>
      <c r="AG64" s="415"/>
      <c r="AH64" s="492"/>
      <c r="AI64" s="415"/>
      <c r="AJ64" s="103"/>
      <c r="AK64" s="414">
        <f t="shared" si="4"/>
        <v>1224</v>
      </c>
      <c r="AL64" s="415"/>
      <c r="AM64" s="413">
        <f t="shared" si="5"/>
        <v>577</v>
      </c>
      <c r="AN64" s="413"/>
      <c r="AO64" s="413">
        <f>AO65+AO67</f>
        <v>347</v>
      </c>
      <c r="AP64" s="413"/>
      <c r="AQ64" s="413">
        <f>AQ65+AQ67</f>
        <v>18</v>
      </c>
      <c r="AR64" s="413"/>
      <c r="AS64" s="413">
        <f>AS65+AS67</f>
        <v>72</v>
      </c>
      <c r="AT64" s="413"/>
      <c r="AU64" s="413">
        <f>AU65+AU67</f>
        <v>140</v>
      </c>
      <c r="AV64" s="413"/>
      <c r="AW64" s="413">
        <f>AW65+AW67</f>
        <v>647</v>
      </c>
      <c r="AX64" s="413"/>
      <c r="AY64" s="646"/>
      <c r="AZ64" s="647"/>
      <c r="BA64" s="647"/>
      <c r="BB64" s="647"/>
      <c r="BC64" s="105"/>
      <c r="BD64" s="105"/>
      <c r="BE64" s="105"/>
      <c r="BF64" s="105"/>
      <c r="BG64" s="105"/>
      <c r="BH64" s="105"/>
      <c r="BI64" s="105"/>
      <c r="BJ64" s="106"/>
    </row>
    <row r="65" spans="2:62" s="27" customFormat="1" ht="12" customHeight="1">
      <c r="B65" s="102"/>
      <c r="C65" s="495" t="s">
        <v>419</v>
      </c>
      <c r="D65" s="424"/>
      <c r="E65" s="424"/>
      <c r="F65" s="493" t="s">
        <v>420</v>
      </c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94"/>
      <c r="AD65" s="539">
        <v>2</v>
      </c>
      <c r="AE65" s="540"/>
      <c r="AF65" s="409"/>
      <c r="AG65" s="415"/>
      <c r="AH65" s="492"/>
      <c r="AI65" s="415"/>
      <c r="AJ65" s="103"/>
      <c r="AK65" s="414">
        <f t="shared" si="4"/>
        <v>72</v>
      </c>
      <c r="AL65" s="415"/>
      <c r="AM65" s="413">
        <f t="shared" si="5"/>
        <v>35</v>
      </c>
      <c r="AN65" s="413"/>
      <c r="AO65" s="413">
        <v>35</v>
      </c>
      <c r="AP65" s="413"/>
      <c r="AQ65" s="413">
        <v>0</v>
      </c>
      <c r="AR65" s="413"/>
      <c r="AS65" s="413">
        <v>0</v>
      </c>
      <c r="AT65" s="413"/>
      <c r="AU65" s="413">
        <v>0</v>
      </c>
      <c r="AV65" s="413"/>
      <c r="AW65" s="409">
        <v>37</v>
      </c>
      <c r="AX65" s="410"/>
      <c r="AY65" s="646"/>
      <c r="AZ65" s="647"/>
      <c r="BA65" s="647"/>
      <c r="BB65" s="647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ht="12.75">
      <c r="A66" s="249"/>
      <c r="B66" s="110">
        <v>10</v>
      </c>
      <c r="C66" s="423" t="s">
        <v>419</v>
      </c>
      <c r="D66" s="424"/>
      <c r="E66" s="424"/>
      <c r="F66" s="506" t="s">
        <v>421</v>
      </c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94"/>
      <c r="AD66" s="537">
        <v>2</v>
      </c>
      <c r="AE66" s="538"/>
      <c r="AF66" s="425"/>
      <c r="AG66" s="426"/>
      <c r="AH66" s="505" t="s">
        <v>423</v>
      </c>
      <c r="AI66" s="426"/>
      <c r="AJ66" s="86"/>
      <c r="AK66" s="502">
        <f t="shared" si="4"/>
        <v>72</v>
      </c>
      <c r="AL66" s="528"/>
      <c r="AM66" s="504">
        <f t="shared" si="5"/>
        <v>35</v>
      </c>
      <c r="AN66" s="504"/>
      <c r="AO66" s="504">
        <v>35</v>
      </c>
      <c r="AP66" s="504"/>
      <c r="AQ66" s="504">
        <v>0</v>
      </c>
      <c r="AR66" s="504"/>
      <c r="AS66" s="504">
        <v>0</v>
      </c>
      <c r="AT66" s="504"/>
      <c r="AU66" s="504">
        <v>0</v>
      </c>
      <c r="AV66" s="504"/>
      <c r="AW66" s="411">
        <v>37</v>
      </c>
      <c r="AX66" s="412"/>
      <c r="AY66" s="648" t="s">
        <v>422</v>
      </c>
      <c r="AZ66" s="649" t="s">
        <v>422</v>
      </c>
      <c r="BA66" s="649"/>
      <c r="BB66" s="649"/>
      <c r="BC66" s="205"/>
      <c r="BD66" s="205"/>
      <c r="BE66" s="205"/>
      <c r="BF66" s="205"/>
      <c r="BG66" s="205"/>
      <c r="BH66" s="205"/>
      <c r="BI66" s="205"/>
      <c r="BJ66" s="207"/>
    </row>
    <row r="67" spans="2:62" s="27" customFormat="1" ht="12" customHeight="1">
      <c r="B67" s="102"/>
      <c r="C67" s="495" t="s">
        <v>424</v>
      </c>
      <c r="D67" s="424"/>
      <c r="E67" s="424"/>
      <c r="F67" s="493" t="s">
        <v>425</v>
      </c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94"/>
      <c r="AD67" s="539">
        <f>AK67/36</f>
        <v>32</v>
      </c>
      <c r="AE67" s="540"/>
      <c r="AF67" s="409"/>
      <c r="AG67" s="415"/>
      <c r="AH67" s="492"/>
      <c r="AI67" s="415"/>
      <c r="AJ67" s="103"/>
      <c r="AK67" s="414">
        <f t="shared" si="4"/>
        <v>1152</v>
      </c>
      <c r="AL67" s="415"/>
      <c r="AM67" s="413">
        <f t="shared" si="5"/>
        <v>542</v>
      </c>
      <c r="AN67" s="413"/>
      <c r="AO67" s="413">
        <f>SUM(AO68:AP76)</f>
        <v>312</v>
      </c>
      <c r="AP67" s="413"/>
      <c r="AQ67" s="413">
        <f>SUM(AQ68:AR76)</f>
        <v>18</v>
      </c>
      <c r="AR67" s="413"/>
      <c r="AS67" s="413">
        <f>SUM(AS68:AT76)</f>
        <v>72</v>
      </c>
      <c r="AT67" s="413"/>
      <c r="AU67" s="413">
        <f>SUM(AU68:AV76)</f>
        <v>140</v>
      </c>
      <c r="AV67" s="413"/>
      <c r="AW67" s="413">
        <f>SUM(AW68:AX76)</f>
        <v>610</v>
      </c>
      <c r="AX67" s="413"/>
      <c r="AY67" s="646"/>
      <c r="AZ67" s="647"/>
      <c r="BA67" s="647"/>
      <c r="BB67" s="647"/>
      <c r="BC67" s="105"/>
      <c r="BD67" s="105"/>
      <c r="BE67" s="105"/>
      <c r="BF67" s="105"/>
      <c r="BG67" s="105"/>
      <c r="BH67" s="105"/>
      <c r="BI67" s="105"/>
      <c r="BJ67" s="106"/>
    </row>
    <row r="68" spans="1:62" s="24" customFormat="1" ht="12.75">
      <c r="A68" s="249"/>
      <c r="B68" s="110">
        <v>11</v>
      </c>
      <c r="C68" s="423" t="s">
        <v>424</v>
      </c>
      <c r="D68" s="424"/>
      <c r="E68" s="424"/>
      <c r="F68" s="506" t="s">
        <v>426</v>
      </c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94"/>
      <c r="AD68" s="537">
        <f>AK68/36</f>
        <v>3</v>
      </c>
      <c r="AE68" s="538"/>
      <c r="AF68" s="425"/>
      <c r="AG68" s="426"/>
      <c r="AH68" s="505">
        <v>1</v>
      </c>
      <c r="AI68" s="426"/>
      <c r="AJ68" s="86"/>
      <c r="AK68" s="502">
        <f aca="true" t="shared" si="6" ref="AK68:AK76">AM68+AW68</f>
        <v>108</v>
      </c>
      <c r="AL68" s="503"/>
      <c r="AM68" s="504">
        <v>54</v>
      </c>
      <c r="AN68" s="504"/>
      <c r="AO68" s="504">
        <v>36</v>
      </c>
      <c r="AP68" s="504"/>
      <c r="AQ68" s="504">
        <v>18</v>
      </c>
      <c r="AR68" s="504"/>
      <c r="AS68" s="504">
        <v>0</v>
      </c>
      <c r="AT68" s="504"/>
      <c r="AU68" s="504">
        <v>0</v>
      </c>
      <c r="AV68" s="504"/>
      <c r="AW68" s="411">
        <v>54</v>
      </c>
      <c r="AX68" s="412"/>
      <c r="AY68" s="648" t="s">
        <v>416</v>
      </c>
      <c r="AZ68" s="649"/>
      <c r="BA68" s="649"/>
      <c r="BB68" s="649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12</v>
      </c>
      <c r="C69" s="423" t="s">
        <v>424</v>
      </c>
      <c r="D69" s="424"/>
      <c r="E69" s="424"/>
      <c r="F69" s="574" t="s">
        <v>465</v>
      </c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6"/>
      <c r="AD69" s="537">
        <v>2</v>
      </c>
      <c r="AE69" s="538"/>
      <c r="AF69" s="425"/>
      <c r="AG69" s="426"/>
      <c r="AH69" s="505">
        <v>2</v>
      </c>
      <c r="AI69" s="426"/>
      <c r="AJ69" s="86"/>
      <c r="AK69" s="502">
        <f t="shared" si="6"/>
        <v>72</v>
      </c>
      <c r="AL69" s="503"/>
      <c r="AM69" s="504">
        <f>SUM(AO69:AV69)</f>
        <v>34</v>
      </c>
      <c r="AN69" s="504"/>
      <c r="AO69" s="504">
        <v>0</v>
      </c>
      <c r="AP69" s="504"/>
      <c r="AQ69" s="504">
        <v>0</v>
      </c>
      <c r="AR69" s="504"/>
      <c r="AS69" s="504">
        <v>0</v>
      </c>
      <c r="AT69" s="504"/>
      <c r="AU69" s="504">
        <v>34</v>
      </c>
      <c r="AV69" s="504"/>
      <c r="AW69" s="411">
        <v>38</v>
      </c>
      <c r="AX69" s="412"/>
      <c r="AY69" s="648"/>
      <c r="AZ69" s="649" t="s">
        <v>405</v>
      </c>
      <c r="BA69" s="649"/>
      <c r="BB69" s="649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13</v>
      </c>
      <c r="C70" s="423" t="s">
        <v>424</v>
      </c>
      <c r="D70" s="424"/>
      <c r="E70" s="424"/>
      <c r="F70" s="506" t="s">
        <v>467</v>
      </c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94"/>
      <c r="AD70" s="537">
        <f>AK70/36</f>
        <v>4</v>
      </c>
      <c r="AE70" s="538"/>
      <c r="AF70" s="425">
        <v>3</v>
      </c>
      <c r="AG70" s="426"/>
      <c r="AH70" s="505">
        <v>2</v>
      </c>
      <c r="AI70" s="426"/>
      <c r="AJ70" s="86"/>
      <c r="AK70" s="502">
        <f t="shared" si="6"/>
        <v>144</v>
      </c>
      <c r="AL70" s="503"/>
      <c r="AM70" s="504">
        <f t="shared" si="5"/>
        <v>68</v>
      </c>
      <c r="AN70" s="504"/>
      <c r="AO70" s="504">
        <v>34</v>
      </c>
      <c r="AP70" s="504"/>
      <c r="AQ70" s="504">
        <v>0</v>
      </c>
      <c r="AR70" s="504"/>
      <c r="AS70" s="504">
        <v>0</v>
      </c>
      <c r="AT70" s="504"/>
      <c r="AU70" s="504">
        <v>34</v>
      </c>
      <c r="AV70" s="504"/>
      <c r="AW70" s="411">
        <v>76</v>
      </c>
      <c r="AX70" s="412"/>
      <c r="AY70" s="648"/>
      <c r="AZ70" s="649" t="s">
        <v>405</v>
      </c>
      <c r="BA70" s="649" t="s">
        <v>405</v>
      </c>
      <c r="BB70" s="649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14</v>
      </c>
      <c r="C71" s="423" t="s">
        <v>424</v>
      </c>
      <c r="D71" s="424"/>
      <c r="E71" s="424"/>
      <c r="F71" s="506" t="s">
        <v>462</v>
      </c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94"/>
      <c r="AD71" s="537">
        <f>AK71/36</f>
        <v>4</v>
      </c>
      <c r="AE71" s="538"/>
      <c r="AF71" s="425">
        <v>3</v>
      </c>
      <c r="AG71" s="426"/>
      <c r="AH71" s="505">
        <v>3</v>
      </c>
      <c r="AI71" s="426"/>
      <c r="AJ71" s="86"/>
      <c r="AK71" s="502">
        <f t="shared" si="6"/>
        <v>144</v>
      </c>
      <c r="AL71" s="503"/>
      <c r="AM71" s="504">
        <v>72</v>
      </c>
      <c r="AN71" s="504"/>
      <c r="AO71" s="504">
        <v>36</v>
      </c>
      <c r="AP71" s="504"/>
      <c r="AQ71" s="504">
        <v>0</v>
      </c>
      <c r="AR71" s="504"/>
      <c r="AS71" s="504">
        <v>36</v>
      </c>
      <c r="AT71" s="504"/>
      <c r="AU71" s="504">
        <v>0</v>
      </c>
      <c r="AV71" s="504"/>
      <c r="AW71" s="411">
        <v>72</v>
      </c>
      <c r="AX71" s="412"/>
      <c r="AY71" s="648"/>
      <c r="AZ71" s="650"/>
      <c r="BA71" s="649" t="s">
        <v>447</v>
      </c>
      <c r="BB71" s="649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423" t="s">
        <v>424</v>
      </c>
      <c r="D72" s="424"/>
      <c r="E72" s="424"/>
      <c r="F72" s="506" t="s">
        <v>463</v>
      </c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94"/>
      <c r="AD72" s="537">
        <v>2</v>
      </c>
      <c r="AE72" s="538"/>
      <c r="AF72" s="425"/>
      <c r="AG72" s="426"/>
      <c r="AH72" s="505">
        <v>3</v>
      </c>
      <c r="AI72" s="426"/>
      <c r="AJ72" s="86"/>
      <c r="AK72" s="502">
        <f t="shared" si="6"/>
        <v>72</v>
      </c>
      <c r="AL72" s="503"/>
      <c r="AM72" s="504">
        <f t="shared" si="5"/>
        <v>34</v>
      </c>
      <c r="AN72" s="504"/>
      <c r="AO72" s="504">
        <v>34</v>
      </c>
      <c r="AP72" s="504"/>
      <c r="AQ72" s="504">
        <v>0</v>
      </c>
      <c r="AR72" s="504"/>
      <c r="AS72" s="504">
        <v>0</v>
      </c>
      <c r="AT72" s="504"/>
      <c r="AU72" s="504"/>
      <c r="AV72" s="504"/>
      <c r="AW72" s="411">
        <v>38</v>
      </c>
      <c r="AX72" s="412"/>
      <c r="AY72" s="648"/>
      <c r="AZ72" s="651"/>
      <c r="BA72" s="649" t="s">
        <v>405</v>
      </c>
      <c r="BB72" s="649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16</v>
      </c>
      <c r="C73" s="423" t="s">
        <v>424</v>
      </c>
      <c r="D73" s="424"/>
      <c r="E73" s="424"/>
      <c r="F73" s="506" t="s">
        <v>466</v>
      </c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94"/>
      <c r="AD73" s="537">
        <v>2</v>
      </c>
      <c r="AE73" s="538"/>
      <c r="AF73" s="425"/>
      <c r="AG73" s="426"/>
      <c r="AH73" s="505">
        <v>3</v>
      </c>
      <c r="AI73" s="426"/>
      <c r="AJ73" s="86"/>
      <c r="AK73" s="502">
        <f t="shared" si="6"/>
        <v>72</v>
      </c>
      <c r="AL73" s="503"/>
      <c r="AM73" s="504">
        <f t="shared" si="5"/>
        <v>34</v>
      </c>
      <c r="AN73" s="504"/>
      <c r="AO73" s="504">
        <v>34</v>
      </c>
      <c r="AP73" s="504"/>
      <c r="AQ73" s="504">
        <v>0</v>
      </c>
      <c r="AR73" s="504"/>
      <c r="AS73" s="504">
        <v>0</v>
      </c>
      <c r="AT73" s="504"/>
      <c r="AU73" s="504">
        <v>0</v>
      </c>
      <c r="AV73" s="504"/>
      <c r="AW73" s="411">
        <v>38</v>
      </c>
      <c r="AX73" s="412"/>
      <c r="AY73" s="648"/>
      <c r="AZ73" s="649"/>
      <c r="BA73" s="649" t="s">
        <v>405</v>
      </c>
      <c r="BB73" s="649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17</v>
      </c>
      <c r="C74" s="423" t="s">
        <v>424</v>
      </c>
      <c r="D74" s="424"/>
      <c r="E74" s="424"/>
      <c r="F74" s="506" t="s">
        <v>458</v>
      </c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94"/>
      <c r="AD74" s="537">
        <v>2</v>
      </c>
      <c r="AE74" s="538"/>
      <c r="AF74" s="425">
        <v>2</v>
      </c>
      <c r="AG74" s="426"/>
      <c r="AH74" s="505"/>
      <c r="AI74" s="426"/>
      <c r="AJ74" s="86"/>
      <c r="AK74" s="502">
        <f t="shared" si="6"/>
        <v>72</v>
      </c>
      <c r="AL74" s="503"/>
      <c r="AM74" s="504">
        <v>36</v>
      </c>
      <c r="AN74" s="504"/>
      <c r="AO74" s="504">
        <v>36</v>
      </c>
      <c r="AP74" s="504"/>
      <c r="AQ74" s="504">
        <v>0</v>
      </c>
      <c r="AR74" s="504"/>
      <c r="AS74" s="504">
        <v>0</v>
      </c>
      <c r="AT74" s="504"/>
      <c r="AU74" s="504">
        <v>0</v>
      </c>
      <c r="AV74" s="504"/>
      <c r="AW74" s="411">
        <v>36</v>
      </c>
      <c r="AX74" s="412"/>
      <c r="AY74" s="648"/>
      <c r="AZ74" s="649" t="s">
        <v>405</v>
      </c>
      <c r="BA74" s="649"/>
      <c r="BB74" s="649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423" t="s">
        <v>424</v>
      </c>
      <c r="D75" s="424"/>
      <c r="E75" s="424"/>
      <c r="F75" s="506" t="s">
        <v>459</v>
      </c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94"/>
      <c r="AD75" s="537">
        <f>AK75/36</f>
        <v>3</v>
      </c>
      <c r="AE75" s="538"/>
      <c r="AF75" s="425">
        <v>1</v>
      </c>
      <c r="AG75" s="426"/>
      <c r="AH75" s="505">
        <v>1</v>
      </c>
      <c r="AI75" s="426"/>
      <c r="AJ75" s="86"/>
      <c r="AK75" s="502">
        <f t="shared" si="6"/>
        <v>108</v>
      </c>
      <c r="AL75" s="503"/>
      <c r="AM75" s="504">
        <f t="shared" si="5"/>
        <v>54</v>
      </c>
      <c r="AN75" s="504"/>
      <c r="AO75" s="504">
        <v>18</v>
      </c>
      <c r="AP75" s="504"/>
      <c r="AQ75" s="504">
        <v>0</v>
      </c>
      <c r="AR75" s="504"/>
      <c r="AS75" s="504">
        <v>36</v>
      </c>
      <c r="AT75" s="504"/>
      <c r="AU75" s="504">
        <v>0</v>
      </c>
      <c r="AV75" s="504"/>
      <c r="AW75" s="411">
        <v>54</v>
      </c>
      <c r="AX75" s="412"/>
      <c r="AY75" s="648" t="s">
        <v>416</v>
      </c>
      <c r="AZ75" s="649"/>
      <c r="BA75" s="649"/>
      <c r="BB75" s="649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19</v>
      </c>
      <c r="C76" s="423" t="s">
        <v>424</v>
      </c>
      <c r="D76" s="424"/>
      <c r="E76" s="424"/>
      <c r="F76" s="506" t="s">
        <v>427</v>
      </c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94"/>
      <c r="AD76" s="537">
        <f>AK76/36</f>
        <v>10</v>
      </c>
      <c r="AE76" s="538"/>
      <c r="AF76" s="425"/>
      <c r="AG76" s="426"/>
      <c r="AH76" s="505" t="s">
        <v>455</v>
      </c>
      <c r="AI76" s="426"/>
      <c r="AJ76" s="86"/>
      <c r="AK76" s="502">
        <f t="shared" si="6"/>
        <v>360</v>
      </c>
      <c r="AL76" s="503"/>
      <c r="AM76" s="504">
        <f>AO76+AU76</f>
        <v>156</v>
      </c>
      <c r="AN76" s="504"/>
      <c r="AO76" s="504">
        <v>84</v>
      </c>
      <c r="AP76" s="504"/>
      <c r="AQ76" s="504">
        <v>0</v>
      </c>
      <c r="AR76" s="504"/>
      <c r="AS76" s="504">
        <v>0</v>
      </c>
      <c r="AT76" s="504"/>
      <c r="AU76" s="504">
        <v>72</v>
      </c>
      <c r="AV76" s="504"/>
      <c r="AW76" s="411">
        <v>204</v>
      </c>
      <c r="AX76" s="412"/>
      <c r="AY76" s="648"/>
      <c r="AZ76" s="649"/>
      <c r="BA76" s="649" t="s">
        <v>447</v>
      </c>
      <c r="BB76" s="649" t="s">
        <v>447</v>
      </c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95" t="s">
        <v>429</v>
      </c>
      <c r="D77" s="424"/>
      <c r="E77" s="424"/>
      <c r="F77" s="493" t="s">
        <v>430</v>
      </c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94"/>
      <c r="AD77" s="539">
        <f>AK77/36</f>
        <v>43</v>
      </c>
      <c r="AE77" s="540"/>
      <c r="AF77" s="409"/>
      <c r="AG77" s="415"/>
      <c r="AH77" s="492"/>
      <c r="AI77" s="415"/>
      <c r="AJ77" s="103"/>
      <c r="AK77" s="414">
        <f>SUM(AM77,AW77)</f>
        <v>1548</v>
      </c>
      <c r="AL77" s="415"/>
      <c r="AM77" s="413">
        <f t="shared" si="5"/>
        <v>130</v>
      </c>
      <c r="AN77" s="413"/>
      <c r="AO77" s="413">
        <v>0</v>
      </c>
      <c r="AP77" s="413"/>
      <c r="AQ77" s="413">
        <v>0</v>
      </c>
      <c r="AR77" s="413"/>
      <c r="AS77" s="413">
        <v>0</v>
      </c>
      <c r="AT77" s="413"/>
      <c r="AU77" s="413">
        <f>AU78+AU82</f>
        <v>130</v>
      </c>
      <c r="AV77" s="413"/>
      <c r="AW77" s="413">
        <f>AW78+AW82</f>
        <v>1418</v>
      </c>
      <c r="AX77" s="413"/>
      <c r="AY77" s="646"/>
      <c r="AZ77" s="647"/>
      <c r="BA77" s="647"/>
      <c r="BB77" s="647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95" t="s">
        <v>431</v>
      </c>
      <c r="D78" s="424"/>
      <c r="E78" s="424"/>
      <c r="F78" s="493" t="s">
        <v>432</v>
      </c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94"/>
      <c r="AD78" s="539">
        <f>AK78/36</f>
        <v>22</v>
      </c>
      <c r="AE78" s="540"/>
      <c r="AF78" s="409"/>
      <c r="AG78" s="415"/>
      <c r="AH78" s="492"/>
      <c r="AI78" s="415"/>
      <c r="AJ78" s="103"/>
      <c r="AK78" s="414">
        <f t="shared" si="4"/>
        <v>792</v>
      </c>
      <c r="AL78" s="415"/>
      <c r="AM78" s="413">
        <f t="shared" si="5"/>
        <v>0</v>
      </c>
      <c r="AN78" s="413"/>
      <c r="AO78" s="413">
        <v>0</v>
      </c>
      <c r="AP78" s="413"/>
      <c r="AQ78" s="413">
        <v>0</v>
      </c>
      <c r="AR78" s="413"/>
      <c r="AS78" s="413">
        <v>0</v>
      </c>
      <c r="AT78" s="413"/>
      <c r="AU78" s="413">
        <v>0</v>
      </c>
      <c r="AV78" s="413"/>
      <c r="AW78" s="409">
        <f>AW79+AW81+AW80</f>
        <v>792</v>
      </c>
      <c r="AX78" s="410"/>
      <c r="AY78" s="646"/>
      <c r="AZ78" s="647"/>
      <c r="BA78" s="647"/>
      <c r="BB78" s="647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20</v>
      </c>
      <c r="C79" s="423" t="s">
        <v>431</v>
      </c>
      <c r="D79" s="424"/>
      <c r="E79" s="424"/>
      <c r="F79" s="506" t="s">
        <v>433</v>
      </c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94"/>
      <c r="AD79" s="537">
        <v>3</v>
      </c>
      <c r="AE79" s="538"/>
      <c r="AF79" s="425">
        <v>4</v>
      </c>
      <c r="AG79" s="426"/>
      <c r="AH79" s="505"/>
      <c r="AI79" s="426"/>
      <c r="AJ79" s="86"/>
      <c r="AK79" s="502">
        <f t="shared" si="4"/>
        <v>108</v>
      </c>
      <c r="AL79" s="528"/>
      <c r="AM79" s="504">
        <f t="shared" si="5"/>
        <v>0</v>
      </c>
      <c r="AN79" s="504"/>
      <c r="AO79" s="504">
        <v>0</v>
      </c>
      <c r="AP79" s="504"/>
      <c r="AQ79" s="504">
        <v>0</v>
      </c>
      <c r="AR79" s="504"/>
      <c r="AS79" s="504">
        <v>0</v>
      </c>
      <c r="AT79" s="504"/>
      <c r="AU79" s="504">
        <v>0</v>
      </c>
      <c r="AV79" s="504"/>
      <c r="AW79" s="411">
        <v>108</v>
      </c>
      <c r="AX79" s="412"/>
      <c r="AY79" s="648"/>
      <c r="AZ79" s="649"/>
      <c r="BA79" s="649"/>
      <c r="BB79" s="649" t="s">
        <v>434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/>
      <c r="C80" s="423" t="s">
        <v>431</v>
      </c>
      <c r="D80" s="424"/>
      <c r="E80" s="424"/>
      <c r="F80" s="506" t="s">
        <v>471</v>
      </c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94"/>
      <c r="AD80" s="537">
        <v>3</v>
      </c>
      <c r="AE80" s="538"/>
      <c r="AF80" s="367"/>
      <c r="AG80" s="366"/>
      <c r="AH80" s="505">
        <v>2</v>
      </c>
      <c r="AI80" s="426"/>
      <c r="AJ80" s="86"/>
      <c r="AK80" s="502">
        <f t="shared" si="4"/>
        <v>108</v>
      </c>
      <c r="AL80" s="503"/>
      <c r="AM80" s="504">
        <f t="shared" si="5"/>
        <v>0</v>
      </c>
      <c r="AN80" s="504"/>
      <c r="AO80" s="504">
        <v>0</v>
      </c>
      <c r="AP80" s="504"/>
      <c r="AQ80" s="504">
        <v>0</v>
      </c>
      <c r="AR80" s="504"/>
      <c r="AS80" s="504">
        <v>0</v>
      </c>
      <c r="AT80" s="504"/>
      <c r="AU80" s="504">
        <v>0</v>
      </c>
      <c r="AV80" s="504"/>
      <c r="AW80" s="411">
        <v>108</v>
      </c>
      <c r="AX80" s="412"/>
      <c r="AY80" s="648"/>
      <c r="AZ80" s="649" t="s">
        <v>434</v>
      </c>
      <c r="BA80" s="649"/>
      <c r="BB80" s="649"/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49"/>
      <c r="B81" s="110">
        <v>21</v>
      </c>
      <c r="C81" s="423" t="s">
        <v>431</v>
      </c>
      <c r="D81" s="424"/>
      <c r="E81" s="424"/>
      <c r="F81" s="506" t="s">
        <v>468</v>
      </c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94"/>
      <c r="AD81" s="537">
        <f>AK81/36</f>
        <v>16</v>
      </c>
      <c r="AE81" s="538"/>
      <c r="AF81" s="425"/>
      <c r="AG81" s="426"/>
      <c r="AH81" s="505"/>
      <c r="AI81" s="426"/>
      <c r="AJ81" s="86">
        <v>2</v>
      </c>
      <c r="AK81" s="502">
        <f t="shared" si="4"/>
        <v>576</v>
      </c>
      <c r="AL81" s="528"/>
      <c r="AM81" s="504">
        <f t="shared" si="5"/>
        <v>0</v>
      </c>
      <c r="AN81" s="504"/>
      <c r="AO81" s="504">
        <v>0</v>
      </c>
      <c r="AP81" s="504"/>
      <c r="AQ81" s="504">
        <v>0</v>
      </c>
      <c r="AR81" s="504"/>
      <c r="AS81" s="504">
        <v>0</v>
      </c>
      <c r="AT81" s="504"/>
      <c r="AU81" s="504">
        <v>0</v>
      </c>
      <c r="AV81" s="504"/>
      <c r="AW81" s="411">
        <v>576</v>
      </c>
      <c r="AX81" s="412"/>
      <c r="AY81" s="648" t="s">
        <v>434</v>
      </c>
      <c r="AZ81" s="649" t="s">
        <v>434</v>
      </c>
      <c r="BA81" s="649"/>
      <c r="BB81" s="649"/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95" t="s">
        <v>435</v>
      </c>
      <c r="D82" s="424"/>
      <c r="E82" s="424"/>
      <c r="F82" s="493" t="s">
        <v>436</v>
      </c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94"/>
      <c r="AD82" s="539">
        <f>AK82/36</f>
        <v>21</v>
      </c>
      <c r="AE82" s="540"/>
      <c r="AF82" s="409"/>
      <c r="AG82" s="415"/>
      <c r="AH82" s="492"/>
      <c r="AI82" s="415"/>
      <c r="AJ82" s="103"/>
      <c r="AK82" s="414">
        <f t="shared" si="4"/>
        <v>756</v>
      </c>
      <c r="AL82" s="415"/>
      <c r="AM82" s="413">
        <f t="shared" si="5"/>
        <v>130</v>
      </c>
      <c r="AN82" s="413"/>
      <c r="AO82" s="492">
        <v>0</v>
      </c>
      <c r="AP82" s="415"/>
      <c r="AQ82" s="492">
        <v>0</v>
      </c>
      <c r="AR82" s="415"/>
      <c r="AS82" s="492">
        <v>0</v>
      </c>
      <c r="AT82" s="415"/>
      <c r="AU82" s="492">
        <v>130</v>
      </c>
      <c r="AV82" s="415"/>
      <c r="AW82" s="409">
        <f>AW83+AW84</f>
        <v>626</v>
      </c>
      <c r="AX82" s="410"/>
      <c r="AY82" s="646"/>
      <c r="AZ82" s="647"/>
      <c r="BA82" s="647"/>
      <c r="BB82" s="647"/>
      <c r="BC82" s="105"/>
      <c r="BD82" s="105"/>
      <c r="BE82" s="105"/>
      <c r="BF82" s="105"/>
      <c r="BG82" s="105"/>
      <c r="BH82" s="105"/>
      <c r="BI82" s="105"/>
      <c r="BJ82" s="106"/>
    </row>
    <row r="83" spans="2:62" s="27" customFormat="1" ht="12" customHeight="1">
      <c r="B83" s="364">
        <v>22</v>
      </c>
      <c r="C83" s="423" t="s">
        <v>435</v>
      </c>
      <c r="D83" s="424"/>
      <c r="E83" s="424"/>
      <c r="F83" s="506" t="s">
        <v>456</v>
      </c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94"/>
      <c r="AD83" s="537">
        <f>AK83/36</f>
        <v>13</v>
      </c>
      <c r="AE83" s="538"/>
      <c r="AF83" s="425"/>
      <c r="AG83" s="426"/>
      <c r="AH83" s="505">
        <v>4</v>
      </c>
      <c r="AI83" s="426"/>
      <c r="AJ83" s="86"/>
      <c r="AK83" s="502">
        <f>AW83</f>
        <v>468</v>
      </c>
      <c r="AL83" s="503"/>
      <c r="AM83" s="504">
        <v>0</v>
      </c>
      <c r="AN83" s="504"/>
      <c r="AO83" s="504">
        <v>0</v>
      </c>
      <c r="AP83" s="504"/>
      <c r="AQ83" s="504">
        <v>0</v>
      </c>
      <c r="AR83" s="504"/>
      <c r="AS83" s="504">
        <v>0</v>
      </c>
      <c r="AT83" s="504"/>
      <c r="AU83" s="504">
        <v>0</v>
      </c>
      <c r="AV83" s="504"/>
      <c r="AW83" s="411">
        <v>468</v>
      </c>
      <c r="AX83" s="412"/>
      <c r="AY83" s="648"/>
      <c r="AZ83" s="649"/>
      <c r="BA83" s="649" t="s">
        <v>434</v>
      </c>
      <c r="BB83" s="649" t="s">
        <v>434</v>
      </c>
      <c r="BC83" s="362"/>
      <c r="BD83" s="362"/>
      <c r="BE83" s="362"/>
      <c r="BF83" s="362"/>
      <c r="BG83" s="362"/>
      <c r="BH83" s="362"/>
      <c r="BI83" s="362"/>
      <c r="BJ83" s="363"/>
    </row>
    <row r="84" spans="1:62" s="24" customFormat="1" ht="12.75">
      <c r="A84" s="249"/>
      <c r="B84" s="110">
        <v>23</v>
      </c>
      <c r="C84" s="423" t="s">
        <v>435</v>
      </c>
      <c r="D84" s="424"/>
      <c r="E84" s="424"/>
      <c r="F84" s="506" t="s">
        <v>437</v>
      </c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94"/>
      <c r="AD84" s="537">
        <v>8</v>
      </c>
      <c r="AE84" s="538"/>
      <c r="AF84" s="425"/>
      <c r="AG84" s="426"/>
      <c r="AH84" s="505" t="s">
        <v>438</v>
      </c>
      <c r="AI84" s="426"/>
      <c r="AJ84" s="86"/>
      <c r="AK84" s="502">
        <f t="shared" si="4"/>
        <v>288</v>
      </c>
      <c r="AL84" s="528"/>
      <c r="AM84" s="504">
        <f t="shared" si="5"/>
        <v>130</v>
      </c>
      <c r="AN84" s="504"/>
      <c r="AO84" s="504">
        <v>0</v>
      </c>
      <c r="AP84" s="504"/>
      <c r="AQ84" s="504">
        <v>0</v>
      </c>
      <c r="AR84" s="504"/>
      <c r="AS84" s="504">
        <v>0</v>
      </c>
      <c r="AT84" s="504"/>
      <c r="AU84" s="504">
        <v>130</v>
      </c>
      <c r="AV84" s="504"/>
      <c r="AW84" s="411">
        <v>158</v>
      </c>
      <c r="AX84" s="412"/>
      <c r="AY84" s="648" t="s">
        <v>405</v>
      </c>
      <c r="AZ84" s="649" t="s">
        <v>405</v>
      </c>
      <c r="BA84" s="649" t="s">
        <v>405</v>
      </c>
      <c r="BB84" s="649" t="s">
        <v>405</v>
      </c>
      <c r="BC84" s="205"/>
      <c r="BD84" s="205"/>
      <c r="BE84" s="205"/>
      <c r="BF84" s="205"/>
      <c r="BG84" s="205"/>
      <c r="BH84" s="205"/>
      <c r="BI84" s="205"/>
      <c r="BJ84" s="207"/>
    </row>
    <row r="85" spans="2:62" s="27" customFormat="1" ht="12" customHeight="1">
      <c r="B85" s="102"/>
      <c r="C85" s="495" t="s">
        <v>439</v>
      </c>
      <c r="D85" s="424"/>
      <c r="E85" s="424"/>
      <c r="F85" s="493" t="s">
        <v>440</v>
      </c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94"/>
      <c r="AD85" s="539">
        <v>9</v>
      </c>
      <c r="AE85" s="540"/>
      <c r="AF85" s="409"/>
      <c r="AG85" s="415"/>
      <c r="AH85" s="492"/>
      <c r="AI85" s="415"/>
      <c r="AJ85" s="103"/>
      <c r="AK85" s="414">
        <f t="shared" si="4"/>
        <v>324</v>
      </c>
      <c r="AL85" s="415"/>
      <c r="AM85" s="413">
        <f t="shared" si="5"/>
        <v>0</v>
      </c>
      <c r="AN85" s="413"/>
      <c r="AO85" s="413">
        <v>0</v>
      </c>
      <c r="AP85" s="413"/>
      <c r="AQ85" s="413">
        <v>0</v>
      </c>
      <c r="AR85" s="413"/>
      <c r="AS85" s="413">
        <v>0</v>
      </c>
      <c r="AT85" s="413"/>
      <c r="AU85" s="413">
        <v>0</v>
      </c>
      <c r="AV85" s="413"/>
      <c r="AW85" s="409">
        <v>324</v>
      </c>
      <c r="AX85" s="410"/>
      <c r="AY85" s="646"/>
      <c r="AZ85" s="647"/>
      <c r="BA85" s="647"/>
      <c r="BB85" s="647"/>
      <c r="BC85" s="105"/>
      <c r="BD85" s="105"/>
      <c r="BE85" s="105"/>
      <c r="BF85" s="105"/>
      <c r="BG85" s="105"/>
      <c r="BH85" s="105"/>
      <c r="BI85" s="105"/>
      <c r="BJ85" s="106"/>
    </row>
    <row r="86" spans="2:62" s="27" customFormat="1" ht="12" customHeight="1">
      <c r="B86" s="102"/>
      <c r="C86" s="495" t="s">
        <v>441</v>
      </c>
      <c r="D86" s="424"/>
      <c r="E86" s="424"/>
      <c r="F86" s="493" t="s">
        <v>442</v>
      </c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94"/>
      <c r="AD86" s="539">
        <v>3</v>
      </c>
      <c r="AE86" s="540"/>
      <c r="AF86" s="409"/>
      <c r="AG86" s="415"/>
      <c r="AH86" s="492"/>
      <c r="AI86" s="415"/>
      <c r="AJ86" s="103"/>
      <c r="AK86" s="414">
        <f t="shared" si="4"/>
        <v>108</v>
      </c>
      <c r="AL86" s="415"/>
      <c r="AM86" s="413">
        <f t="shared" si="5"/>
        <v>0</v>
      </c>
      <c r="AN86" s="413"/>
      <c r="AO86" s="413">
        <v>0</v>
      </c>
      <c r="AP86" s="413"/>
      <c r="AQ86" s="413">
        <v>0</v>
      </c>
      <c r="AR86" s="413"/>
      <c r="AS86" s="413">
        <v>0</v>
      </c>
      <c r="AT86" s="413"/>
      <c r="AU86" s="413">
        <v>0</v>
      </c>
      <c r="AV86" s="413"/>
      <c r="AW86" s="409">
        <v>108</v>
      </c>
      <c r="AX86" s="410"/>
      <c r="AY86" s="646"/>
      <c r="AZ86" s="647"/>
      <c r="BA86" s="647"/>
      <c r="BB86" s="647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25</v>
      </c>
      <c r="C87" s="423" t="s">
        <v>441</v>
      </c>
      <c r="D87" s="424"/>
      <c r="E87" s="424"/>
      <c r="F87" s="506" t="s">
        <v>443</v>
      </c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94"/>
      <c r="AD87" s="537">
        <v>3</v>
      </c>
      <c r="AE87" s="538"/>
      <c r="AF87" s="425">
        <v>4</v>
      </c>
      <c r="AG87" s="426"/>
      <c r="AH87" s="505"/>
      <c r="AI87" s="426"/>
      <c r="AJ87" s="86"/>
      <c r="AK87" s="502">
        <f t="shared" si="4"/>
        <v>108</v>
      </c>
      <c r="AL87" s="528"/>
      <c r="AM87" s="504">
        <f t="shared" si="5"/>
        <v>0</v>
      </c>
      <c r="AN87" s="504"/>
      <c r="AO87" s="504">
        <v>0</v>
      </c>
      <c r="AP87" s="504"/>
      <c r="AQ87" s="504">
        <v>0</v>
      </c>
      <c r="AR87" s="504"/>
      <c r="AS87" s="504">
        <v>0</v>
      </c>
      <c r="AT87" s="504"/>
      <c r="AU87" s="504">
        <v>0</v>
      </c>
      <c r="AV87" s="504"/>
      <c r="AW87" s="411">
        <v>108</v>
      </c>
      <c r="AX87" s="412"/>
      <c r="AY87" s="648"/>
      <c r="AZ87" s="649"/>
      <c r="BA87" s="649"/>
      <c r="BB87" s="649" t="s">
        <v>434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95" t="s">
        <v>444</v>
      </c>
      <c r="D88" s="424"/>
      <c r="E88" s="424"/>
      <c r="F88" s="493" t="s">
        <v>445</v>
      </c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94"/>
      <c r="AD88" s="539">
        <v>6</v>
      </c>
      <c r="AE88" s="540"/>
      <c r="AF88" s="409"/>
      <c r="AG88" s="415"/>
      <c r="AH88" s="492"/>
      <c r="AI88" s="415"/>
      <c r="AJ88" s="103"/>
      <c r="AK88" s="414">
        <f t="shared" si="4"/>
        <v>216</v>
      </c>
      <c r="AL88" s="415"/>
      <c r="AM88" s="413">
        <f t="shared" si="5"/>
        <v>0</v>
      </c>
      <c r="AN88" s="413"/>
      <c r="AO88" s="413">
        <v>0</v>
      </c>
      <c r="AP88" s="413"/>
      <c r="AQ88" s="413">
        <v>0</v>
      </c>
      <c r="AR88" s="413"/>
      <c r="AS88" s="413">
        <v>0</v>
      </c>
      <c r="AT88" s="413"/>
      <c r="AU88" s="413">
        <v>0</v>
      </c>
      <c r="AV88" s="413"/>
      <c r="AW88" s="409">
        <v>216</v>
      </c>
      <c r="AX88" s="410"/>
      <c r="AY88" s="646"/>
      <c r="AZ88" s="647"/>
      <c r="BA88" s="647"/>
      <c r="BB88" s="647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3.5" thickBot="1">
      <c r="A89" s="249"/>
      <c r="B89" s="110">
        <v>26</v>
      </c>
      <c r="C89" s="423" t="s">
        <v>444</v>
      </c>
      <c r="D89" s="424"/>
      <c r="E89" s="424"/>
      <c r="F89" s="506" t="s">
        <v>446</v>
      </c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94"/>
      <c r="AD89" s="537">
        <v>6</v>
      </c>
      <c r="AE89" s="538"/>
      <c r="AF89" s="425">
        <v>4</v>
      </c>
      <c r="AG89" s="426"/>
      <c r="AH89" s="505"/>
      <c r="AI89" s="426"/>
      <c r="AJ89" s="86"/>
      <c r="AK89" s="502">
        <f t="shared" si="4"/>
        <v>216</v>
      </c>
      <c r="AL89" s="528"/>
      <c r="AM89" s="504">
        <f t="shared" si="5"/>
        <v>0</v>
      </c>
      <c r="AN89" s="504"/>
      <c r="AO89" s="504">
        <v>0</v>
      </c>
      <c r="AP89" s="504"/>
      <c r="AQ89" s="504">
        <v>0</v>
      </c>
      <c r="AR89" s="504"/>
      <c r="AS89" s="504">
        <v>0</v>
      </c>
      <c r="AT89" s="504"/>
      <c r="AU89" s="504">
        <v>0</v>
      </c>
      <c r="AV89" s="504"/>
      <c r="AW89" s="411">
        <v>216</v>
      </c>
      <c r="AX89" s="412"/>
      <c r="AY89" s="648"/>
      <c r="AZ89" s="649"/>
      <c r="BA89" s="649"/>
      <c r="BB89" s="649" t="s">
        <v>434</v>
      </c>
      <c r="BC89" s="205"/>
      <c r="BD89" s="205"/>
      <c r="BE89" s="205"/>
      <c r="BF89" s="205"/>
      <c r="BG89" s="205"/>
      <c r="BH89" s="205"/>
      <c r="BI89" s="205"/>
      <c r="BJ89" s="207"/>
    </row>
    <row r="90" spans="2:62" s="25" customFormat="1" ht="6.75" customHeight="1" thickBot="1">
      <c r="B90" s="87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57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57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57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20"/>
    </row>
    <row r="91" spans="2:62" s="24" customFormat="1" ht="12.75">
      <c r="B91" s="122"/>
      <c r="C91" s="428" t="s">
        <v>100</v>
      </c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124" t="s">
        <v>101</v>
      </c>
      <c r="S91" s="123"/>
      <c r="T91" s="123"/>
      <c r="U91" s="123"/>
      <c r="V91" s="123"/>
      <c r="W91" s="123"/>
      <c r="X91" s="123"/>
      <c r="Y91" s="123"/>
      <c r="Z91" s="123"/>
      <c r="AA91" s="125"/>
      <c r="AB91" s="126"/>
      <c r="AC91" s="126"/>
      <c r="AD91" s="126"/>
      <c r="AE91" s="126"/>
      <c r="AF91" s="126"/>
      <c r="AG91" s="126"/>
      <c r="AH91" s="126"/>
      <c r="AI91" s="126"/>
      <c r="AJ91" s="127"/>
      <c r="AK91" s="397">
        <f>AM91+AW91</f>
        <v>4320</v>
      </c>
      <c r="AL91" s="398"/>
      <c r="AM91" s="416">
        <f>AM85+AM77+AM64+AM50</f>
        <v>1328</v>
      </c>
      <c r="AN91" s="417"/>
      <c r="AO91" s="416">
        <f>AO85+AO77+AO64+AO50</f>
        <v>632</v>
      </c>
      <c r="AP91" s="417"/>
      <c r="AQ91" s="416">
        <f>AQ85+AQ77+AQ64+AQ50</f>
        <v>18</v>
      </c>
      <c r="AR91" s="417"/>
      <c r="AS91" s="416">
        <f>AS85+AS77+AS64+AS50</f>
        <v>250</v>
      </c>
      <c r="AT91" s="417"/>
      <c r="AU91" s="416">
        <f>AU85+AU77+AU64+AU50</f>
        <v>428</v>
      </c>
      <c r="AV91" s="417"/>
      <c r="AW91" s="416">
        <f>AW85+AW77+AW64+AW50</f>
        <v>2992</v>
      </c>
      <c r="AX91" s="417"/>
      <c r="AY91" s="652" t="s">
        <v>472</v>
      </c>
      <c r="AZ91" s="653" t="s">
        <v>473</v>
      </c>
      <c r="BA91" s="653" t="s">
        <v>451</v>
      </c>
      <c r="BB91" s="653" t="s">
        <v>428</v>
      </c>
      <c r="BC91" s="199" t="s">
        <v>434</v>
      </c>
      <c r="BD91" s="199" t="s">
        <v>434</v>
      </c>
      <c r="BE91" s="199" t="s">
        <v>434</v>
      </c>
      <c r="BF91" s="199" t="s">
        <v>434</v>
      </c>
      <c r="BG91" s="199" t="s">
        <v>434</v>
      </c>
      <c r="BH91" s="199" t="s">
        <v>434</v>
      </c>
      <c r="BI91" s="200" t="s">
        <v>434</v>
      </c>
      <c r="BJ91" s="201" t="s">
        <v>434</v>
      </c>
    </row>
    <row r="92" spans="2:62" ht="12.75" customHeight="1">
      <c r="B92" s="134"/>
      <c r="C92" s="430" t="s">
        <v>464</v>
      </c>
      <c r="D92" s="431"/>
      <c r="E92" s="431"/>
      <c r="F92" s="431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70" t="s">
        <v>114</v>
      </c>
      <c r="S92" s="28"/>
      <c r="T92" s="28"/>
      <c r="U92" s="28"/>
      <c r="V92" s="28"/>
      <c r="W92" s="28"/>
      <c r="X92" s="28"/>
      <c r="Y92" s="28"/>
      <c r="Z92" s="28"/>
      <c r="AA92" s="25"/>
      <c r="AB92" s="28"/>
      <c r="AC92" s="28"/>
      <c r="AD92" s="28"/>
      <c r="AE92" s="28"/>
      <c r="AF92" s="28"/>
      <c r="AG92" s="28"/>
      <c r="AH92" s="28"/>
      <c r="AI92" s="28"/>
      <c r="AJ92" s="28"/>
      <c r="AK92" s="543">
        <v>4320</v>
      </c>
      <c r="AL92" s="544"/>
      <c r="AM92" s="547">
        <f>AM91</f>
        <v>1328</v>
      </c>
      <c r="AN92" s="549"/>
      <c r="AO92" s="547">
        <f>AO91</f>
        <v>632</v>
      </c>
      <c r="AP92" s="549"/>
      <c r="AQ92" s="547">
        <f>AQ91</f>
        <v>18</v>
      </c>
      <c r="AR92" s="549"/>
      <c r="AS92" s="547">
        <f>AS91</f>
        <v>250</v>
      </c>
      <c r="AT92" s="549"/>
      <c r="AU92" s="547">
        <f>AU91</f>
        <v>428</v>
      </c>
      <c r="AV92" s="549"/>
      <c r="AW92" s="547">
        <f>AW91</f>
        <v>2992</v>
      </c>
      <c r="AX92" s="549"/>
      <c r="AY92" s="654" t="s">
        <v>472</v>
      </c>
      <c r="AZ92" s="655" t="s">
        <v>473</v>
      </c>
      <c r="BA92" s="655" t="s">
        <v>451</v>
      </c>
      <c r="BB92" s="655" t="s">
        <v>428</v>
      </c>
      <c r="BC92" s="310" t="s">
        <v>434</v>
      </c>
      <c r="BD92" s="310" t="s">
        <v>434</v>
      </c>
      <c r="BE92" s="310" t="s">
        <v>434</v>
      </c>
      <c r="BF92" s="310" t="s">
        <v>434</v>
      </c>
      <c r="BG92" s="310" t="s">
        <v>434</v>
      </c>
      <c r="BH92" s="310" t="s">
        <v>434</v>
      </c>
      <c r="BI92" s="310" t="s">
        <v>434</v>
      </c>
      <c r="BJ92" s="311" t="s">
        <v>434</v>
      </c>
    </row>
    <row r="93" spans="2:62" ht="12.75">
      <c r="B93" s="134"/>
      <c r="C93" s="430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31"/>
      <c r="P93" s="431"/>
      <c r="Q93" s="431"/>
      <c r="R93" s="536" t="s">
        <v>259</v>
      </c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28"/>
      <c r="AE93" s="28"/>
      <c r="AF93" s="28"/>
      <c r="AG93" s="28"/>
      <c r="AH93" s="28"/>
      <c r="AI93" s="28"/>
      <c r="AJ93" s="28"/>
      <c r="AK93" s="306"/>
      <c r="AL93" s="307"/>
      <c r="AM93" s="312"/>
      <c r="AN93" s="308"/>
      <c r="AO93" s="312"/>
      <c r="AP93" s="308"/>
      <c r="AQ93" s="312"/>
      <c r="AR93" s="308"/>
      <c r="AS93" s="312"/>
      <c r="AT93" s="308"/>
      <c r="AU93" s="312"/>
      <c r="AV93" s="308"/>
      <c r="AW93" s="312"/>
      <c r="AX93" s="312"/>
      <c r="AY93" s="654" t="s">
        <v>448</v>
      </c>
      <c r="AZ93" s="655" t="s">
        <v>448</v>
      </c>
      <c r="BA93" s="655" t="s">
        <v>448</v>
      </c>
      <c r="BB93" s="655" t="s">
        <v>448</v>
      </c>
      <c r="BC93" s="310" t="s">
        <v>434</v>
      </c>
      <c r="BD93" s="310" t="s">
        <v>434</v>
      </c>
      <c r="BE93" s="310" t="s">
        <v>434</v>
      </c>
      <c r="BF93" s="310" t="s">
        <v>434</v>
      </c>
      <c r="BG93" s="310" t="s">
        <v>434</v>
      </c>
      <c r="BH93" s="310" t="s">
        <v>434</v>
      </c>
      <c r="BI93" s="310" t="s">
        <v>434</v>
      </c>
      <c r="BJ93" s="311" t="s">
        <v>434</v>
      </c>
    </row>
    <row r="94" spans="2:62" ht="13.5" thickBot="1">
      <c r="B94" s="134"/>
      <c r="C94" s="430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70" t="s">
        <v>258</v>
      </c>
      <c r="S94" s="28"/>
      <c r="T94" s="28"/>
      <c r="U94" s="28"/>
      <c r="V94" s="28"/>
      <c r="W94" s="28"/>
      <c r="X94" s="28"/>
      <c r="Y94" s="28"/>
      <c r="Z94" s="28"/>
      <c r="AA94" s="25"/>
      <c r="AB94" s="28"/>
      <c r="AC94" s="28"/>
      <c r="AD94" s="28"/>
      <c r="AE94" s="28"/>
      <c r="AF94" s="28"/>
      <c r="AG94" s="28"/>
      <c r="AH94" s="28"/>
      <c r="AI94" s="28"/>
      <c r="AJ94" s="28"/>
      <c r="AK94" s="313"/>
      <c r="AL94" s="314"/>
      <c r="AM94" s="315"/>
      <c r="AN94" s="319"/>
      <c r="AO94" s="315"/>
      <c r="AP94" s="319"/>
      <c r="AQ94" s="315"/>
      <c r="AR94" s="319"/>
      <c r="AS94" s="315"/>
      <c r="AT94" s="319"/>
      <c r="AU94" s="315"/>
      <c r="AV94" s="319"/>
      <c r="AW94" s="315"/>
      <c r="AX94" s="315"/>
      <c r="AY94" s="656" t="s">
        <v>474</v>
      </c>
      <c r="AZ94" s="657" t="s">
        <v>422</v>
      </c>
      <c r="BA94" s="657" t="s">
        <v>449</v>
      </c>
      <c r="BB94" s="657" t="s">
        <v>422</v>
      </c>
      <c r="BC94" s="317" t="s">
        <v>434</v>
      </c>
      <c r="BD94" s="317" t="s">
        <v>434</v>
      </c>
      <c r="BE94" s="317" t="s">
        <v>434</v>
      </c>
      <c r="BF94" s="317" t="s">
        <v>434</v>
      </c>
      <c r="BG94" s="317" t="s">
        <v>434</v>
      </c>
      <c r="BH94" s="317" t="s">
        <v>434</v>
      </c>
      <c r="BI94" s="317" t="s">
        <v>434</v>
      </c>
      <c r="BJ94" s="318" t="s">
        <v>434</v>
      </c>
    </row>
    <row r="95" spans="2:62" ht="12.75">
      <c r="B95" s="134"/>
      <c r="C95" s="432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70" t="s">
        <v>102</v>
      </c>
      <c r="S95" s="28"/>
      <c r="T95" s="28"/>
      <c r="U95" s="28"/>
      <c r="V95" s="28"/>
      <c r="W95" s="28"/>
      <c r="X95" s="28"/>
      <c r="Y95" s="28"/>
      <c r="Z95" s="28"/>
      <c r="AB95" s="135"/>
      <c r="AC95" s="135"/>
      <c r="AD95" s="135"/>
      <c r="AE95" s="135"/>
      <c r="AF95" s="135"/>
      <c r="AG95" s="135"/>
      <c r="AH95" s="135"/>
      <c r="AI95" s="135"/>
      <c r="AJ95" s="135"/>
      <c r="AK95" s="545">
        <v>1</v>
      </c>
      <c r="AL95" s="546"/>
      <c r="AM95" s="245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196">
        <v>0</v>
      </c>
      <c r="AZ95" s="197">
        <v>1</v>
      </c>
      <c r="BA95" s="197">
        <v>0</v>
      </c>
      <c r="BB95" s="197">
        <v>0</v>
      </c>
      <c r="BC95" s="197">
        <v>0</v>
      </c>
      <c r="BD95" s="197">
        <v>0</v>
      </c>
      <c r="BE95" s="197">
        <v>0</v>
      </c>
      <c r="BF95" s="197">
        <v>0</v>
      </c>
      <c r="BG95" s="197">
        <v>0</v>
      </c>
      <c r="BH95" s="197">
        <v>0</v>
      </c>
      <c r="BI95" s="197">
        <v>0</v>
      </c>
      <c r="BJ95" s="184">
        <v>0</v>
      </c>
    </row>
    <row r="96" spans="1:62" ht="12.75">
      <c r="A96" s="248" t="str">
        <f>AW96</f>
        <v>120,0</v>
      </c>
      <c r="B96" s="134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136" t="s">
        <v>104</v>
      </c>
      <c r="S96" s="28"/>
      <c r="T96" s="28"/>
      <c r="U96" s="28"/>
      <c r="V96" s="70"/>
      <c r="W96" s="28"/>
      <c r="X96" s="28"/>
      <c r="Y96" s="28"/>
      <c r="Z96" s="28"/>
      <c r="AB96" s="137"/>
      <c r="AC96" s="137"/>
      <c r="AD96" s="137"/>
      <c r="AE96" s="137"/>
      <c r="AF96" s="137"/>
      <c r="AG96" s="137"/>
      <c r="AH96" s="137"/>
      <c r="AI96" s="137"/>
      <c r="AJ96" s="137"/>
      <c r="AK96" s="515">
        <v>15</v>
      </c>
      <c r="AL96" s="516"/>
      <c r="AM96" s="246" t="s">
        <v>156</v>
      </c>
      <c r="AN96" s="70"/>
      <c r="AO96" s="70"/>
      <c r="AP96" s="70"/>
      <c r="AQ96" s="70"/>
      <c r="AR96" s="70"/>
      <c r="AS96" s="70"/>
      <c r="AT96" s="70"/>
      <c r="AU96" s="70"/>
      <c r="AV96" s="247"/>
      <c r="AW96" s="560" t="s">
        <v>450</v>
      </c>
      <c r="AX96" s="561"/>
      <c r="AY96" s="165">
        <v>3</v>
      </c>
      <c r="AZ96" s="163">
        <v>4</v>
      </c>
      <c r="BA96" s="163">
        <v>4</v>
      </c>
      <c r="BB96" s="163">
        <v>3</v>
      </c>
      <c r="BC96" s="163">
        <v>0</v>
      </c>
      <c r="BD96" s="163">
        <v>0</v>
      </c>
      <c r="BE96" s="163">
        <v>0</v>
      </c>
      <c r="BF96" s="163">
        <v>0</v>
      </c>
      <c r="BG96" s="163">
        <v>0</v>
      </c>
      <c r="BH96" s="163">
        <v>0</v>
      </c>
      <c r="BI96" s="163">
        <v>0</v>
      </c>
      <c r="BJ96" s="178">
        <v>0</v>
      </c>
    </row>
    <row r="97" spans="2:62" ht="13.5" thickBot="1">
      <c r="B97" s="320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321" t="s">
        <v>105</v>
      </c>
      <c r="S97" s="66"/>
      <c r="T97" s="66"/>
      <c r="U97" s="66"/>
      <c r="V97" s="322"/>
      <c r="W97" s="66"/>
      <c r="X97" s="66"/>
      <c r="Y97" s="66"/>
      <c r="Z97" s="66"/>
      <c r="AA97" s="64"/>
      <c r="AB97" s="323"/>
      <c r="AC97" s="323"/>
      <c r="AD97" s="323"/>
      <c r="AE97" s="323"/>
      <c r="AF97" s="323"/>
      <c r="AG97" s="323"/>
      <c r="AH97" s="323"/>
      <c r="AI97" s="323"/>
      <c r="AJ97" s="323"/>
      <c r="AK97" s="541">
        <v>22</v>
      </c>
      <c r="AL97" s="542"/>
      <c r="AM97" s="324"/>
      <c r="AN97" s="322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185">
        <v>6</v>
      </c>
      <c r="AZ97" s="186">
        <v>8</v>
      </c>
      <c r="BA97" s="186">
        <v>6</v>
      </c>
      <c r="BB97" s="186">
        <v>4</v>
      </c>
      <c r="BC97" s="186">
        <v>0</v>
      </c>
      <c r="BD97" s="186">
        <v>0</v>
      </c>
      <c r="BE97" s="186">
        <v>0</v>
      </c>
      <c r="BF97" s="186">
        <v>0</v>
      </c>
      <c r="BG97" s="186">
        <v>0</v>
      </c>
      <c r="BH97" s="186">
        <v>0</v>
      </c>
      <c r="BI97" s="186">
        <v>0</v>
      </c>
      <c r="BJ97" s="187">
        <v>0</v>
      </c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:62" ht="15">
      <c r="E100" s="22" t="s">
        <v>457</v>
      </c>
      <c r="AK100" s="365"/>
      <c r="AL100" s="365"/>
      <c r="AM100" s="365"/>
      <c r="AN100" s="365"/>
      <c r="AO100" s="365"/>
      <c r="AP100" s="365"/>
      <c r="AQ100" s="365"/>
      <c r="AR100" s="365"/>
      <c r="AS100" s="365"/>
      <c r="AT100" s="365"/>
      <c r="AU100" s="365"/>
      <c r="AV100" s="365"/>
      <c r="AW100" s="365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0"/>
      <c r="BI100" s="360"/>
      <c r="BJ100" s="24"/>
    </row>
    <row r="101" spans="5:62" ht="15">
      <c r="E101" s="22" t="s">
        <v>469</v>
      </c>
      <c r="AK101" s="365"/>
      <c r="AL101" s="365"/>
      <c r="AM101" s="365"/>
      <c r="AN101" s="365"/>
      <c r="AO101" s="365"/>
      <c r="AP101" s="365"/>
      <c r="AQ101" s="365"/>
      <c r="AR101" s="365"/>
      <c r="AS101" s="365"/>
      <c r="AT101" s="365"/>
      <c r="AU101" s="365"/>
      <c r="AV101" s="365"/>
      <c r="AW101" s="365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365"/>
      <c r="BH101" s="360"/>
      <c r="BI101" s="360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  <row r="116" spans="55:62" ht="12.75">
      <c r="BC116" s="24"/>
      <c r="BD116" s="24"/>
      <c r="BE116" s="24"/>
      <c r="BF116" s="24"/>
      <c r="BG116" s="24"/>
      <c r="BH116" s="24"/>
      <c r="BI116" s="24"/>
      <c r="BJ116" s="24"/>
    </row>
  </sheetData>
  <sheetProtection/>
  <mergeCells count="646">
    <mergeCell ref="C80:E80"/>
    <mergeCell ref="F80:AC80"/>
    <mergeCell ref="AD80:AE80"/>
    <mergeCell ref="AH80:AI80"/>
    <mergeCell ref="AK80:AL80"/>
    <mergeCell ref="AK97:AL97"/>
    <mergeCell ref="AQ92:AR92"/>
    <mergeCell ref="AS92:AT92"/>
    <mergeCell ref="AW92:AX92"/>
    <mergeCell ref="AK92:AL92"/>
    <mergeCell ref="AM92:AN92"/>
    <mergeCell ref="AO92:AP92"/>
    <mergeCell ref="AK95:AL95"/>
    <mergeCell ref="AK96:AL96"/>
    <mergeCell ref="AW96:AX96"/>
    <mergeCell ref="AM71:AN71"/>
    <mergeCell ref="AO71:AP71"/>
    <mergeCell ref="AQ71:AR71"/>
    <mergeCell ref="AQ91:AR91"/>
    <mergeCell ref="AM75:AN75"/>
    <mergeCell ref="AO75:AP75"/>
    <mergeCell ref="AQ75:AR75"/>
    <mergeCell ref="AM80:AN80"/>
    <mergeCell ref="AO80:AP80"/>
    <mergeCell ref="AQ80:AR80"/>
    <mergeCell ref="AU92:AV92"/>
    <mergeCell ref="AH59:AI59"/>
    <mergeCell ref="AK59:AL59"/>
    <mergeCell ref="AW74:AX74"/>
    <mergeCell ref="AO74:AP74"/>
    <mergeCell ref="AQ74:AR74"/>
    <mergeCell ref="AS74:AT74"/>
    <mergeCell ref="AK91:AL91"/>
    <mergeCell ref="AM91:AN91"/>
    <mergeCell ref="AO91:AP91"/>
    <mergeCell ref="AS59:AT59"/>
    <mergeCell ref="AU59:AV59"/>
    <mergeCell ref="AQ73:AR73"/>
    <mergeCell ref="AS91:AT91"/>
    <mergeCell ref="AU91:AV91"/>
    <mergeCell ref="AW91:AX91"/>
    <mergeCell ref="AS80:AT80"/>
    <mergeCell ref="AU80:AV80"/>
    <mergeCell ref="AW80:AX80"/>
    <mergeCell ref="C59:E59"/>
    <mergeCell ref="F59:AC59"/>
    <mergeCell ref="AD59:AE59"/>
    <mergeCell ref="AF59:AG59"/>
    <mergeCell ref="AU74:AV74"/>
    <mergeCell ref="AH74:AI74"/>
    <mergeCell ref="AK74:AL74"/>
    <mergeCell ref="AM74:AN74"/>
    <mergeCell ref="AM59:AN59"/>
    <mergeCell ref="AO59:AP59"/>
    <mergeCell ref="AS75:AT75"/>
    <mergeCell ref="AU75:AV75"/>
    <mergeCell ref="AW75:AX75"/>
    <mergeCell ref="C75:E75"/>
    <mergeCell ref="F75:AC75"/>
    <mergeCell ref="AD75:AE75"/>
    <mergeCell ref="AF75:AG75"/>
    <mergeCell ref="AH75:AI75"/>
    <mergeCell ref="AK75:AL75"/>
    <mergeCell ref="AW59:AX59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AQ59:AR59"/>
    <mergeCell ref="C74:E74"/>
    <mergeCell ref="F74:AC74"/>
    <mergeCell ref="AD74:AE74"/>
    <mergeCell ref="AF74:AG74"/>
    <mergeCell ref="AM73:AN73"/>
    <mergeCell ref="AO73:AP73"/>
    <mergeCell ref="AS73:AT73"/>
    <mergeCell ref="AU73:AV73"/>
    <mergeCell ref="AW73:AX73"/>
    <mergeCell ref="C73:E73"/>
    <mergeCell ref="F73:AC73"/>
    <mergeCell ref="AD73:AE73"/>
    <mergeCell ref="AF73:AG73"/>
    <mergeCell ref="AH73:AI73"/>
    <mergeCell ref="AK73:AL73"/>
    <mergeCell ref="AM72:AN72"/>
    <mergeCell ref="AO72:AP72"/>
    <mergeCell ref="AQ72:AR72"/>
    <mergeCell ref="AS72:AT72"/>
    <mergeCell ref="AU72:AV72"/>
    <mergeCell ref="AW72:AX72"/>
    <mergeCell ref="C72:E72"/>
    <mergeCell ref="F72:AC72"/>
    <mergeCell ref="AD72:AE72"/>
    <mergeCell ref="AF72:AG72"/>
    <mergeCell ref="AH72:AI72"/>
    <mergeCell ref="AK72:AL72"/>
    <mergeCell ref="AW70:AX70"/>
    <mergeCell ref="AS71:AT71"/>
    <mergeCell ref="AU71:AV71"/>
    <mergeCell ref="AW71:AX71"/>
    <mergeCell ref="C71:E71"/>
    <mergeCell ref="F71:AC71"/>
    <mergeCell ref="AD71:AE71"/>
    <mergeCell ref="AF71:AG71"/>
    <mergeCell ref="AH71:AI71"/>
    <mergeCell ref="AK71:AL71"/>
    <mergeCell ref="AK70:AL70"/>
    <mergeCell ref="AM70:AN70"/>
    <mergeCell ref="AO70:AP70"/>
    <mergeCell ref="AQ70:AR70"/>
    <mergeCell ref="AS70:AT70"/>
    <mergeCell ref="AU70:AV70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M63:AN63"/>
    <mergeCell ref="AO63:AP63"/>
    <mergeCell ref="AQ63:AR63"/>
    <mergeCell ref="AS63:AT63"/>
    <mergeCell ref="C69:E69"/>
    <mergeCell ref="F69:AC69"/>
    <mergeCell ref="AD69:AE69"/>
    <mergeCell ref="AF69:AG69"/>
    <mergeCell ref="AH69:AI69"/>
    <mergeCell ref="AK69:AL69"/>
    <mergeCell ref="C41:Q44"/>
    <mergeCell ref="C49:E49"/>
    <mergeCell ref="F49:AC49"/>
    <mergeCell ref="AD49:AE49"/>
    <mergeCell ref="AH63:AI63"/>
    <mergeCell ref="AK63:AL63"/>
    <mergeCell ref="C60:E60"/>
    <mergeCell ref="F60:AC60"/>
    <mergeCell ref="AD60:AE60"/>
    <mergeCell ref="AF60:AG60"/>
    <mergeCell ref="C37:E37"/>
    <mergeCell ref="F36:AC36"/>
    <mergeCell ref="AD34:AE34"/>
    <mergeCell ref="AF34:AG34"/>
    <mergeCell ref="C63:E63"/>
    <mergeCell ref="F63:AC63"/>
    <mergeCell ref="AD63:AE63"/>
    <mergeCell ref="AF63:AG63"/>
    <mergeCell ref="R42:AC42"/>
    <mergeCell ref="AF50:AG50"/>
    <mergeCell ref="C34:AC34"/>
    <mergeCell ref="AD36:AE36"/>
    <mergeCell ref="AF28:AJ28"/>
    <mergeCell ref="AJ29:AJ32"/>
    <mergeCell ref="C30:AC30"/>
    <mergeCell ref="AF29:AG32"/>
    <mergeCell ref="AF36:AG36"/>
    <mergeCell ref="C36:E36"/>
    <mergeCell ref="F37:AC37"/>
    <mergeCell ref="AF37:AG37"/>
    <mergeCell ref="AK40:AL40"/>
    <mergeCell ref="AM37:AN37"/>
    <mergeCell ref="AM36:AN36"/>
    <mergeCell ref="AK36:AL36"/>
    <mergeCell ref="AK37:AL37"/>
    <mergeCell ref="C40:Q40"/>
    <mergeCell ref="AD37:AE37"/>
    <mergeCell ref="AH36:AI36"/>
    <mergeCell ref="AU34:AV34"/>
    <mergeCell ref="AW34:AX34"/>
    <mergeCell ref="AW36:AX36"/>
    <mergeCell ref="AD27:AD32"/>
    <mergeCell ref="AF27:AJ27"/>
    <mergeCell ref="AQ40:AR40"/>
    <mergeCell ref="AE27:AE32"/>
    <mergeCell ref="AW45:AX45"/>
    <mergeCell ref="AQ37:AR37"/>
    <mergeCell ref="AQ38:AR38"/>
    <mergeCell ref="AU36:AV36"/>
    <mergeCell ref="AQ29:AR33"/>
    <mergeCell ref="AS40:AT40"/>
    <mergeCell ref="AW40:AX40"/>
    <mergeCell ref="AU40:AV40"/>
    <mergeCell ref="AS38:AT38"/>
    <mergeCell ref="AS29:AT33"/>
    <mergeCell ref="AS34:AT34"/>
    <mergeCell ref="AS37:AT37"/>
    <mergeCell ref="AW37:AX37"/>
    <mergeCell ref="AO38:AP38"/>
    <mergeCell ref="AH37:AI37"/>
    <mergeCell ref="AK27:AX27"/>
    <mergeCell ref="AQ34:AR34"/>
    <mergeCell ref="AK38:AL38"/>
    <mergeCell ref="AS28:AV28"/>
    <mergeCell ref="AQ36:AR36"/>
    <mergeCell ref="AN5:BJ5"/>
    <mergeCell ref="AN6:BJ6"/>
    <mergeCell ref="AN7:BJ7"/>
    <mergeCell ref="AI8:BJ8"/>
    <mergeCell ref="AU38:AV38"/>
    <mergeCell ref="AS36:AT36"/>
    <mergeCell ref="AU29:AV33"/>
    <mergeCell ref="BI13:BI16"/>
    <mergeCell ref="AM38:AN38"/>
    <mergeCell ref="AO37:AP37"/>
    <mergeCell ref="AW38:AX38"/>
    <mergeCell ref="AY23:BB23"/>
    <mergeCell ref="BE13:BE16"/>
    <mergeCell ref="AN9:BJ9"/>
    <mergeCell ref="AY27:BJ27"/>
    <mergeCell ref="BJ13:BJ16"/>
    <mergeCell ref="AY30:BJ30"/>
    <mergeCell ref="AW28:AX33"/>
    <mergeCell ref="AU37:AV37"/>
    <mergeCell ref="AO36:AP3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U41:AV41"/>
    <mergeCell ref="AM29:AN33"/>
    <mergeCell ref="AO29:AP33"/>
    <mergeCell ref="AH34:AI34"/>
    <mergeCell ref="AK28:AL33"/>
    <mergeCell ref="AM28:AR28"/>
    <mergeCell ref="AO34:AP34"/>
    <mergeCell ref="AK34:AL34"/>
    <mergeCell ref="AH29:AI32"/>
    <mergeCell ref="AM34:AN34"/>
    <mergeCell ref="AK46:AL46"/>
    <mergeCell ref="AK41:AL41"/>
    <mergeCell ref="AO48:AP48"/>
    <mergeCell ref="AK44:AL44"/>
    <mergeCell ref="AK45:AL45"/>
    <mergeCell ref="AW41:AX41"/>
    <mergeCell ref="AM41:AN41"/>
    <mergeCell ref="AO41:AP41"/>
    <mergeCell ref="AQ41:AR41"/>
    <mergeCell ref="AS41:AT41"/>
    <mergeCell ref="AS48:AT48"/>
    <mergeCell ref="AU48:AV48"/>
    <mergeCell ref="AW48:AX48"/>
    <mergeCell ref="AO40:AP40"/>
    <mergeCell ref="AM40:AN40"/>
    <mergeCell ref="C48:E48"/>
    <mergeCell ref="F48:AC48"/>
    <mergeCell ref="AD48:AE48"/>
    <mergeCell ref="AF48:AG48"/>
    <mergeCell ref="AH48:AI48"/>
    <mergeCell ref="AK49:AL49"/>
    <mergeCell ref="AM49:AN49"/>
    <mergeCell ref="AO49:AP49"/>
    <mergeCell ref="AQ49:AR49"/>
    <mergeCell ref="AQ48:AR48"/>
    <mergeCell ref="AK48:AL48"/>
    <mergeCell ref="AM48:AN48"/>
    <mergeCell ref="AW68:AX68"/>
    <mergeCell ref="C68:E68"/>
    <mergeCell ref="AS49:AT49"/>
    <mergeCell ref="AU49:AV49"/>
    <mergeCell ref="AW49:AX49"/>
    <mergeCell ref="C50:E50"/>
    <mergeCell ref="F50:AC50"/>
    <mergeCell ref="AD50:AE50"/>
    <mergeCell ref="AF49:AG49"/>
    <mergeCell ref="AH49:AI49"/>
    <mergeCell ref="C83:E83"/>
    <mergeCell ref="F83:AC83"/>
    <mergeCell ref="F68:AC68"/>
    <mergeCell ref="AD68:AE68"/>
    <mergeCell ref="AO83:AP83"/>
    <mergeCell ref="AQ83:AR83"/>
    <mergeCell ref="AM68:AN68"/>
    <mergeCell ref="AO68:AP68"/>
    <mergeCell ref="AQ68:AR68"/>
    <mergeCell ref="AK77:AL77"/>
    <mergeCell ref="AH50:AI50"/>
    <mergeCell ref="AK50:AL50"/>
    <mergeCell ref="AO50:AP50"/>
    <mergeCell ref="AQ50:AR50"/>
    <mergeCell ref="AS50:AT50"/>
    <mergeCell ref="AU50:AV50"/>
    <mergeCell ref="AM51:AN51"/>
    <mergeCell ref="AO51:AP51"/>
    <mergeCell ref="AS83:AT83"/>
    <mergeCell ref="AU83:AV83"/>
    <mergeCell ref="AO84:AP84"/>
    <mergeCell ref="AQ84:AR84"/>
    <mergeCell ref="AS68:AT68"/>
    <mergeCell ref="AU68:AV68"/>
    <mergeCell ref="AU63:AV63"/>
    <mergeCell ref="AM69:AN69"/>
    <mergeCell ref="AM52:AN52"/>
    <mergeCell ref="AO52:AP52"/>
    <mergeCell ref="AM50:AN50"/>
    <mergeCell ref="AW50:AX50"/>
    <mergeCell ref="C51:E51"/>
    <mergeCell ref="F51:AC51"/>
    <mergeCell ref="AD51:AE51"/>
    <mergeCell ref="AF51:AG51"/>
    <mergeCell ref="AH51:AI51"/>
    <mergeCell ref="AK51:AL51"/>
    <mergeCell ref="C52:E52"/>
    <mergeCell ref="F52:AC52"/>
    <mergeCell ref="AD52:AE52"/>
    <mergeCell ref="AF52:AG52"/>
    <mergeCell ref="AH52:AI52"/>
    <mergeCell ref="AK52:AL52"/>
    <mergeCell ref="AQ52:AR52"/>
    <mergeCell ref="AS52:AT52"/>
    <mergeCell ref="AU52:AV52"/>
    <mergeCell ref="AS51:AT51"/>
    <mergeCell ref="AU51:AV51"/>
    <mergeCell ref="AW52:AX52"/>
    <mergeCell ref="AQ51:AR51"/>
    <mergeCell ref="AW51:AX51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O54:AP54"/>
    <mergeCell ref="AQ54:AR54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W55:AX55"/>
    <mergeCell ref="AM54:AN54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O55:AP55"/>
    <mergeCell ref="AQ55:AR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W58:AX58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AM64:AN64"/>
    <mergeCell ref="AO64:AP64"/>
    <mergeCell ref="AQ64:AR64"/>
    <mergeCell ref="AS64:AT64"/>
    <mergeCell ref="AU64:AV64"/>
    <mergeCell ref="AW64:AX64"/>
    <mergeCell ref="AW63:AX63"/>
    <mergeCell ref="C64:E64"/>
    <mergeCell ref="F64:AC64"/>
    <mergeCell ref="AD64:AE64"/>
    <mergeCell ref="AF64:AG64"/>
    <mergeCell ref="AH64:AI64"/>
    <mergeCell ref="AK64:AL64"/>
    <mergeCell ref="C65:E65"/>
    <mergeCell ref="F65:AC65"/>
    <mergeCell ref="AD65:AE65"/>
    <mergeCell ref="AF65:AG65"/>
    <mergeCell ref="AH65:AI65"/>
    <mergeCell ref="AK65:AL65"/>
    <mergeCell ref="AM65:AN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O65:AP65"/>
    <mergeCell ref="AQ65:AR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7:AX67"/>
    <mergeCell ref="AF68:AG68"/>
    <mergeCell ref="AH68:AI68"/>
    <mergeCell ref="AS67:AT67"/>
    <mergeCell ref="AU67:AV67"/>
    <mergeCell ref="C77:E77"/>
    <mergeCell ref="F77:AC77"/>
    <mergeCell ref="AD77:AE77"/>
    <mergeCell ref="AF77:AG77"/>
    <mergeCell ref="AH77:AI77"/>
    <mergeCell ref="AM77:AN77"/>
    <mergeCell ref="AW76:AX76"/>
    <mergeCell ref="AO76:AP76"/>
    <mergeCell ref="AO77:AP77"/>
    <mergeCell ref="AQ77:AR77"/>
    <mergeCell ref="AS77:AT77"/>
    <mergeCell ref="AU77:AV77"/>
    <mergeCell ref="AQ76:AR76"/>
    <mergeCell ref="AS76:AT76"/>
    <mergeCell ref="AU76:AV76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S78:AT78"/>
    <mergeCell ref="AU78:AV78"/>
    <mergeCell ref="AW79:AX79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S81:AT81"/>
    <mergeCell ref="AU81:AV81"/>
    <mergeCell ref="AW82:AX82"/>
    <mergeCell ref="C84:E84"/>
    <mergeCell ref="F84:AC84"/>
    <mergeCell ref="AD84:AE84"/>
    <mergeCell ref="AF84:AG84"/>
    <mergeCell ref="AH84:AI84"/>
    <mergeCell ref="AK84:AL84"/>
    <mergeCell ref="AM84:AN84"/>
    <mergeCell ref="AW84:AX84"/>
    <mergeCell ref="AS84:AT84"/>
    <mergeCell ref="AU84:AV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S85:AT85"/>
    <mergeCell ref="AU85:AV85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S87:AT87"/>
    <mergeCell ref="AU87:AV87"/>
    <mergeCell ref="AO87:AP87"/>
    <mergeCell ref="AQ87:AR87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W89:AX89"/>
    <mergeCell ref="AS89:AT89"/>
    <mergeCell ref="AU89:AV89"/>
    <mergeCell ref="AK68:AL68"/>
    <mergeCell ref="C76:E76"/>
    <mergeCell ref="F76:AC76"/>
    <mergeCell ref="AD76:AE76"/>
    <mergeCell ref="AF76:AG76"/>
    <mergeCell ref="AH76:AI76"/>
    <mergeCell ref="AK76:AL76"/>
    <mergeCell ref="C92:Q95"/>
    <mergeCell ref="R93:AC93"/>
    <mergeCell ref="C91:Q91"/>
    <mergeCell ref="AM76:AN76"/>
    <mergeCell ref="AW83:AX83"/>
    <mergeCell ref="AD83:AE83"/>
    <mergeCell ref="AF83:AG83"/>
    <mergeCell ref="AH83:AI83"/>
    <mergeCell ref="AK83:AL83"/>
    <mergeCell ref="AM83:AN8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5" t="s">
        <v>312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33" t="s">
        <v>317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8" t="s">
        <v>313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34" t="s">
        <v>320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517" t="s">
        <v>329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N3" s="466" t="s">
        <v>310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8" t="s">
        <v>314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N4" s="554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65" t="s">
        <v>315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107" t="s">
        <v>318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107" t="s">
        <v>319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24</v>
      </c>
      <c r="D7" s="470" t="s">
        <v>22</v>
      </c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45" t="s">
        <v>316</v>
      </c>
      <c r="I8" s="445"/>
      <c r="J8" s="445"/>
      <c r="K8" s="445"/>
      <c r="L8" s="44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67"/>
      <c r="F9" s="467"/>
      <c r="G9" s="25"/>
      <c r="H9" s="467"/>
      <c r="I9" s="467"/>
      <c r="J9" s="467"/>
      <c r="K9" s="467"/>
      <c r="L9" s="467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3" t="s">
        <v>311</v>
      </c>
      <c r="W11" s="473"/>
      <c r="X11" s="473"/>
      <c r="Y11" s="473"/>
      <c r="Z11" s="473"/>
      <c r="AA11" s="473"/>
      <c r="AB11" s="473"/>
      <c r="AC11" s="473"/>
      <c r="AD11" s="473"/>
      <c r="AL11" s="27" t="s">
        <v>22</v>
      </c>
      <c r="AM11" s="27"/>
      <c r="BC11" s="436" t="s">
        <v>321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0" t="s">
        <v>335</v>
      </c>
      <c r="BD13" s="437" t="s">
        <v>336</v>
      </c>
      <c r="BE13" s="437" t="s">
        <v>337</v>
      </c>
      <c r="BF13" s="437" t="s">
        <v>338</v>
      </c>
      <c r="BG13" s="437" t="s">
        <v>339</v>
      </c>
      <c r="BH13" s="460" t="s">
        <v>340</v>
      </c>
      <c r="BI13" s="401" t="s">
        <v>341</v>
      </c>
      <c r="BJ13" s="401" t="s">
        <v>342</v>
      </c>
    </row>
    <row r="14" spans="2:62" ht="12.75">
      <c r="B14" s="48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61"/>
      <c r="BI14" s="402"/>
      <c r="BJ14" s="402"/>
    </row>
    <row r="15" spans="2:62" ht="12.75">
      <c r="B15" s="48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61"/>
      <c r="BI15" s="402"/>
      <c r="BJ15" s="402"/>
    </row>
    <row r="16" spans="2:62" ht="13.5" thickBot="1">
      <c r="B16" s="48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62"/>
      <c r="BI16" s="402"/>
      <c r="BJ16" s="45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8" t="s">
        <v>341</v>
      </c>
      <c r="AZ23" s="449"/>
      <c r="BA23" s="449"/>
      <c r="BB23" s="45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80" t="s">
        <v>111</v>
      </c>
      <c r="J25" s="481"/>
      <c r="L25" s="486" t="s">
        <v>344</v>
      </c>
      <c r="M25" s="486"/>
      <c r="N25" s="486"/>
      <c r="O25" s="486"/>
      <c r="Q25" s="163" t="s">
        <v>60</v>
      </c>
      <c r="R25" s="60"/>
      <c r="S25" s="486" t="s">
        <v>336</v>
      </c>
      <c r="T25" s="486"/>
      <c r="U25" s="486"/>
      <c r="V25" s="59"/>
      <c r="W25" s="49" t="s">
        <v>61</v>
      </c>
      <c r="Y25" s="486" t="s">
        <v>337</v>
      </c>
      <c r="Z25" s="486"/>
      <c r="AA25" s="486"/>
      <c r="AB25" s="59"/>
      <c r="AC25" s="49" t="s">
        <v>49</v>
      </c>
      <c r="AE25" s="486" t="s">
        <v>338</v>
      </c>
      <c r="AF25" s="486"/>
      <c r="AG25" s="48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2" t="s">
        <v>381</v>
      </c>
      <c r="AE27" s="566" t="s">
        <v>382</v>
      </c>
      <c r="AF27" s="564" t="s">
        <v>349</v>
      </c>
      <c r="AG27" s="429"/>
      <c r="AH27" s="429"/>
      <c r="AI27" s="429"/>
      <c r="AJ27" s="565"/>
      <c r="AK27" s="553" t="s">
        <v>352</v>
      </c>
      <c r="AL27" s="557"/>
      <c r="AM27" s="557"/>
      <c r="AN27" s="557"/>
      <c r="AO27" s="557"/>
      <c r="AP27" s="557"/>
      <c r="AQ27" s="557"/>
      <c r="AR27" s="557"/>
      <c r="AS27" s="558"/>
      <c r="AT27" s="558"/>
      <c r="AU27" s="558"/>
      <c r="AV27" s="558"/>
      <c r="AW27" s="558"/>
      <c r="AX27" s="559"/>
      <c r="AY27" s="454" t="s">
        <v>361</v>
      </c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6"/>
    </row>
    <row r="28" spans="2:62" ht="12.75" customHeight="1">
      <c r="B28" s="48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3"/>
      <c r="AE28" s="567"/>
      <c r="AF28" s="568"/>
      <c r="AG28" s="569"/>
      <c r="AH28" s="569"/>
      <c r="AI28" s="569"/>
      <c r="AJ28" s="570"/>
      <c r="AK28" s="487" t="s">
        <v>353</v>
      </c>
      <c r="AL28" s="488"/>
      <c r="AM28" s="577" t="s">
        <v>354</v>
      </c>
      <c r="AN28" s="578"/>
      <c r="AO28" s="578"/>
      <c r="AP28" s="578"/>
      <c r="AQ28" s="578"/>
      <c r="AR28" s="578"/>
      <c r="AS28" s="579"/>
      <c r="AT28" s="579"/>
      <c r="AU28" s="579"/>
      <c r="AV28" s="580"/>
      <c r="AW28" s="403" t="s">
        <v>360</v>
      </c>
      <c r="AX28" s="40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3"/>
      <c r="AE29" s="567"/>
      <c r="AF29" s="474" t="s">
        <v>348</v>
      </c>
      <c r="AG29" s="475"/>
      <c r="AH29" s="478" t="s">
        <v>350</v>
      </c>
      <c r="AI29" s="475"/>
      <c r="AJ29" s="491" t="s">
        <v>351</v>
      </c>
      <c r="AK29" s="476"/>
      <c r="AL29" s="477"/>
      <c r="AM29" s="446" t="s">
        <v>355</v>
      </c>
      <c r="AN29" s="406"/>
      <c r="AO29" s="406" t="s">
        <v>356</v>
      </c>
      <c r="AP29" s="406"/>
      <c r="AQ29" s="406" t="s">
        <v>357</v>
      </c>
      <c r="AR29" s="406"/>
      <c r="AS29" s="406" t="s">
        <v>358</v>
      </c>
      <c r="AT29" s="406"/>
      <c r="AU29" s="406" t="s">
        <v>359</v>
      </c>
      <c r="AV29" s="406"/>
      <c r="AW29" s="404"/>
      <c r="AX29" s="40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4"/>
      <c r="C30" s="571" t="s">
        <v>346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572"/>
      <c r="AC30" s="573"/>
      <c r="AD30" s="563"/>
      <c r="AE30" s="567"/>
      <c r="AF30" s="476"/>
      <c r="AG30" s="477"/>
      <c r="AH30" s="479"/>
      <c r="AI30" s="477"/>
      <c r="AJ30" s="461"/>
      <c r="AK30" s="476"/>
      <c r="AL30" s="477"/>
      <c r="AM30" s="44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4"/>
      <c r="AX30" s="404"/>
      <c r="AY30" s="451" t="s">
        <v>368</v>
      </c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3"/>
    </row>
    <row r="31" spans="2:62" ht="18" customHeight="1">
      <c r="B31" s="48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3"/>
      <c r="AE31" s="567"/>
      <c r="AF31" s="476"/>
      <c r="AG31" s="477"/>
      <c r="AH31" s="479"/>
      <c r="AI31" s="477"/>
      <c r="AJ31" s="461"/>
      <c r="AK31" s="476"/>
      <c r="AL31" s="477"/>
      <c r="AM31" s="44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4"/>
      <c r="AX31" s="40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3"/>
      <c r="AE32" s="567"/>
      <c r="AF32" s="476"/>
      <c r="AG32" s="477"/>
      <c r="AH32" s="479"/>
      <c r="AI32" s="477"/>
      <c r="AJ32" s="461"/>
      <c r="AK32" s="476"/>
      <c r="AL32" s="477"/>
      <c r="AM32" s="44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4"/>
      <c r="AX32" s="40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9"/>
      <c r="AL33" s="490"/>
      <c r="AM33" s="44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5"/>
      <c r="AX33" s="40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3">
        <v>2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8"/>
      <c r="AC34" s="559"/>
      <c r="AD34" s="553">
        <v>3</v>
      </c>
      <c r="AE34" s="559"/>
      <c r="AF34" s="553">
        <v>4</v>
      </c>
      <c r="AG34" s="552"/>
      <c r="AH34" s="550">
        <v>5</v>
      </c>
      <c r="AI34" s="551"/>
      <c r="AJ34" s="333">
        <v>6</v>
      </c>
      <c r="AK34" s="553">
        <v>7</v>
      </c>
      <c r="AL34" s="552"/>
      <c r="AM34" s="550">
        <v>8</v>
      </c>
      <c r="AN34" s="552"/>
      <c r="AO34" s="550">
        <v>9</v>
      </c>
      <c r="AP34" s="552"/>
      <c r="AQ34" s="550">
        <v>10</v>
      </c>
      <c r="AR34" s="552"/>
      <c r="AS34" s="550">
        <v>11</v>
      </c>
      <c r="AT34" s="552"/>
      <c r="AU34" s="550">
        <v>12</v>
      </c>
      <c r="AV34" s="552"/>
      <c r="AW34" s="550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5"/>
      <c r="D36" s="424"/>
      <c r="E36" s="424"/>
      <c r="F36" s="493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94"/>
      <c r="AD36" s="539"/>
      <c r="AE36" s="540"/>
      <c r="AF36" s="409"/>
      <c r="AG36" s="415"/>
      <c r="AH36" s="492"/>
      <c r="AI36" s="415"/>
      <c r="AJ36" s="103"/>
      <c r="AK36" s="414">
        <f>SUM(AM36,AW36)</f>
        <v>0</v>
      </c>
      <c r="AL36" s="415"/>
      <c r="AM36" s="413">
        <f>SUM(AO36:AV36)</f>
        <v>0</v>
      </c>
      <c r="AN36" s="413"/>
      <c r="AO36" s="413"/>
      <c r="AP36" s="413"/>
      <c r="AQ36" s="413"/>
      <c r="AR36" s="413"/>
      <c r="AS36" s="413"/>
      <c r="AT36" s="413"/>
      <c r="AU36" s="413"/>
      <c r="AV36" s="413"/>
      <c r="AW36" s="409"/>
      <c r="AX36" s="41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3"/>
      <c r="D37" s="424"/>
      <c r="E37" s="424"/>
      <c r="F37" s="506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94"/>
      <c r="AD37" s="537"/>
      <c r="AE37" s="538"/>
      <c r="AF37" s="425"/>
      <c r="AG37" s="426"/>
      <c r="AH37" s="505"/>
      <c r="AI37" s="426"/>
      <c r="AJ37" s="86"/>
      <c r="AK37" s="502">
        <f>SUM(AM37,AW37)</f>
        <v>0</v>
      </c>
      <c r="AL37" s="528"/>
      <c r="AM37" s="504">
        <f>SUM(AO37:AV37)</f>
        <v>0</v>
      </c>
      <c r="AN37" s="504"/>
      <c r="AO37" s="504"/>
      <c r="AP37" s="504"/>
      <c r="AQ37" s="504"/>
      <c r="AR37" s="504"/>
      <c r="AS37" s="504"/>
      <c r="AT37" s="504"/>
      <c r="AU37" s="504"/>
      <c r="AV37" s="504"/>
      <c r="AW37" s="411"/>
      <c r="AX37" s="41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9">
        <f>SUM(AM38,AW38)</f>
        <v>0</v>
      </c>
      <c r="AL38" s="396"/>
      <c r="AM38" s="395">
        <f>SUM(AO38:AV38)</f>
        <v>0</v>
      </c>
      <c r="AN38" s="396"/>
      <c r="AO38" s="399"/>
      <c r="AP38" s="418"/>
      <c r="AQ38" s="399"/>
      <c r="AR38" s="418"/>
      <c r="AS38" s="399"/>
      <c r="AT38" s="418"/>
      <c r="AU38" s="399"/>
      <c r="AV38" s="418"/>
      <c r="AW38" s="399"/>
      <c r="AX38" s="40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8" t="s">
        <v>369</v>
      </c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7">
        <f>SUM(AM40,AW40)</f>
        <v>0</v>
      </c>
      <c r="AL40" s="398"/>
      <c r="AM40" s="416">
        <f>SUM(AO40:AV40)</f>
        <v>0</v>
      </c>
      <c r="AN40" s="417"/>
      <c r="AO40" s="416"/>
      <c r="AP40" s="417"/>
      <c r="AQ40" s="416"/>
      <c r="AR40" s="417"/>
      <c r="AS40" s="416"/>
      <c r="AT40" s="417"/>
      <c r="AU40" s="416"/>
      <c r="AV40" s="417"/>
      <c r="AW40" s="416"/>
      <c r="AX40" s="42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30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3">
        <f>SUM(AM41,AW41)</f>
        <v>0</v>
      </c>
      <c r="AL41" s="544"/>
      <c r="AM41" s="547">
        <f>SUM(AO41:AV41)</f>
        <v>0</v>
      </c>
      <c r="AN41" s="549"/>
      <c r="AO41" s="547"/>
      <c r="AP41" s="549"/>
      <c r="AQ41" s="547"/>
      <c r="AR41" s="549"/>
      <c r="AS41" s="547"/>
      <c r="AT41" s="549"/>
      <c r="AU41" s="547"/>
      <c r="AV41" s="549"/>
      <c r="AW41" s="547"/>
      <c r="AX41" s="54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30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536" t="s">
        <v>383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30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2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5">
        <f>SUM(AY44:BJ44)</f>
        <v>0</v>
      </c>
      <c r="AL44" s="54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5">
        <f>SUM(AY45:BJ45)</f>
        <v>0</v>
      </c>
      <c r="AL45" s="51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0">
        <f>AK40/KCU+AK45+MPNE</f>
        <v>0</v>
      </c>
      <c r="AX45" s="56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1">
        <f>SUM(AY46:BJ46)</f>
        <v>0</v>
      </c>
      <c r="AL46" s="54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M38:AN38"/>
    <mergeCell ref="AW37:AX37"/>
    <mergeCell ref="N6:AH7"/>
    <mergeCell ref="AN7:BJ7"/>
    <mergeCell ref="AW38:AX38"/>
    <mergeCell ref="AW36:AX36"/>
    <mergeCell ref="AU36:AV36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BE13:BE16"/>
    <mergeCell ref="AY27:BJ27"/>
    <mergeCell ref="BJ13:BJ16"/>
    <mergeCell ref="AK27:AX27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O29:AP33"/>
    <mergeCell ref="AQ34:AR34"/>
    <mergeCell ref="AM29:AN33"/>
    <mergeCell ref="AS38:AT38"/>
    <mergeCell ref="AS29:AT33"/>
    <mergeCell ref="AQ40:AR40"/>
    <mergeCell ref="AU38:AV38"/>
    <mergeCell ref="AS40:AT40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90" t="s">
        <v>115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</row>
    <row r="2" spans="1:20" ht="12.7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90" t="s">
        <v>131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</row>
    <row r="5" spans="1:20" ht="12.75">
      <c r="A5" s="590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</row>
    <row r="6" spans="1:20" ht="12.75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94" t="s">
        <v>116</v>
      </c>
      <c r="B8" s="581" t="s">
        <v>117</v>
      </c>
      <c r="C8" s="589" t="s">
        <v>132</v>
      </c>
      <c r="D8" s="589"/>
      <c r="E8" s="589"/>
      <c r="F8" s="589"/>
      <c r="G8" s="589"/>
      <c r="H8" s="589"/>
      <c r="I8" s="589"/>
      <c r="J8" s="589"/>
      <c r="K8" s="589"/>
      <c r="L8" s="589" t="s">
        <v>133</v>
      </c>
      <c r="M8" s="589"/>
      <c r="N8" s="589"/>
      <c r="O8" s="589"/>
      <c r="P8" s="589"/>
      <c r="Q8" s="589"/>
      <c r="R8" s="589"/>
      <c r="S8" s="589"/>
      <c r="T8" s="593"/>
    </row>
    <row r="9" spans="1:20" ht="12.75">
      <c r="A9" s="595"/>
      <c r="B9" s="582"/>
      <c r="C9" s="582" t="s">
        <v>118</v>
      </c>
      <c r="D9" s="582" t="s">
        <v>134</v>
      </c>
      <c r="E9" s="588" t="s">
        <v>120</v>
      </c>
      <c r="F9" s="588"/>
      <c r="G9" s="588"/>
      <c r="H9" s="588"/>
      <c r="I9" s="588"/>
      <c r="J9" s="584" t="s">
        <v>121</v>
      </c>
      <c r="K9" s="591"/>
      <c r="L9" s="582" t="s">
        <v>118</v>
      </c>
      <c r="M9" s="582" t="s">
        <v>119</v>
      </c>
      <c r="N9" s="588" t="s">
        <v>120</v>
      </c>
      <c r="O9" s="588"/>
      <c r="P9" s="588"/>
      <c r="Q9" s="588"/>
      <c r="R9" s="588"/>
      <c r="S9" s="584" t="s">
        <v>121</v>
      </c>
      <c r="T9" s="585"/>
    </row>
    <row r="10" spans="1:20" ht="12.75">
      <c r="A10" s="595"/>
      <c r="B10" s="582"/>
      <c r="C10" s="582"/>
      <c r="D10" s="582"/>
      <c r="E10" s="582" t="s">
        <v>122</v>
      </c>
      <c r="F10" s="588" t="s">
        <v>123</v>
      </c>
      <c r="G10" s="588"/>
      <c r="H10" s="588"/>
      <c r="I10" s="588"/>
      <c r="J10" s="586"/>
      <c r="K10" s="592"/>
      <c r="L10" s="582"/>
      <c r="M10" s="582"/>
      <c r="N10" s="582" t="s">
        <v>122</v>
      </c>
      <c r="O10" s="588" t="s">
        <v>123</v>
      </c>
      <c r="P10" s="588"/>
      <c r="Q10" s="588"/>
      <c r="R10" s="588"/>
      <c r="S10" s="586"/>
      <c r="T10" s="587"/>
    </row>
    <row r="11" spans="1:20" ht="13.5" thickBot="1">
      <c r="A11" s="596"/>
      <c r="B11" s="583"/>
      <c r="C11" s="583"/>
      <c r="D11" s="583"/>
      <c r="E11" s="583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3"/>
      <c r="M11" s="583"/>
      <c r="N11" s="583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C9:C11"/>
    <mergeCell ref="E9:I9"/>
    <mergeCell ref="A1:T1"/>
    <mergeCell ref="A2:T2"/>
    <mergeCell ref="A4:T4"/>
    <mergeCell ref="A5:T5"/>
    <mergeCell ref="J9:K10"/>
    <mergeCell ref="A6:T6"/>
    <mergeCell ref="L8:T8"/>
    <mergeCell ref="A8:A11"/>
    <mergeCell ref="O10:R10"/>
    <mergeCell ref="B8:B11"/>
    <mergeCell ref="S9:T10"/>
    <mergeCell ref="E10:E11"/>
    <mergeCell ref="N9:R9"/>
    <mergeCell ref="C8:K8"/>
    <mergeCell ref="F10:I10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90" t="s">
        <v>115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</row>
    <row r="2" spans="1:22" ht="12.7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90" t="s">
        <v>131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</row>
    <row r="5" spans="1:22" ht="12.75">
      <c r="A5" s="590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</row>
    <row r="6" spans="1:22" ht="12.75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94" t="s">
        <v>116</v>
      </c>
      <c r="B8" s="581" t="s">
        <v>117</v>
      </c>
      <c r="C8" s="589" t="s">
        <v>132</v>
      </c>
      <c r="D8" s="589"/>
      <c r="E8" s="589"/>
      <c r="F8" s="589"/>
      <c r="G8" s="589"/>
      <c r="H8" s="589"/>
      <c r="I8" s="589"/>
      <c r="J8" s="589"/>
      <c r="K8" s="589"/>
      <c r="L8" s="589"/>
      <c r="M8" s="589" t="s">
        <v>133</v>
      </c>
      <c r="N8" s="589"/>
      <c r="O8" s="589"/>
      <c r="P8" s="589"/>
      <c r="Q8" s="589"/>
      <c r="R8" s="589"/>
      <c r="S8" s="589"/>
      <c r="T8" s="589"/>
      <c r="U8" s="589"/>
      <c r="V8" s="593"/>
    </row>
    <row r="9" spans="1:22" ht="12.75">
      <c r="A9" s="595"/>
      <c r="B9" s="582"/>
      <c r="C9" s="582" t="s">
        <v>118</v>
      </c>
      <c r="D9" s="582" t="s">
        <v>134</v>
      </c>
      <c r="E9" s="588" t="s">
        <v>120</v>
      </c>
      <c r="F9" s="588"/>
      <c r="G9" s="588"/>
      <c r="H9" s="588"/>
      <c r="I9" s="588"/>
      <c r="J9" s="588"/>
      <c r="K9" s="584" t="s">
        <v>121</v>
      </c>
      <c r="L9" s="591"/>
      <c r="M9" s="582" t="s">
        <v>118</v>
      </c>
      <c r="N9" s="582" t="s">
        <v>119</v>
      </c>
      <c r="O9" s="588" t="s">
        <v>120</v>
      </c>
      <c r="P9" s="588"/>
      <c r="Q9" s="588"/>
      <c r="R9" s="588"/>
      <c r="S9" s="588"/>
      <c r="T9" s="588"/>
      <c r="U9" s="584" t="s">
        <v>121</v>
      </c>
      <c r="V9" s="585"/>
    </row>
    <row r="10" spans="1:22" ht="12.75">
      <c r="A10" s="595"/>
      <c r="B10" s="582"/>
      <c r="C10" s="582"/>
      <c r="D10" s="582"/>
      <c r="E10" s="582" t="s">
        <v>122</v>
      </c>
      <c r="F10" s="588" t="s">
        <v>123</v>
      </c>
      <c r="G10" s="588"/>
      <c r="H10" s="588"/>
      <c r="I10" s="588"/>
      <c r="J10" s="588"/>
      <c r="K10" s="586"/>
      <c r="L10" s="592"/>
      <c r="M10" s="582"/>
      <c r="N10" s="582"/>
      <c r="O10" s="582" t="s">
        <v>122</v>
      </c>
      <c r="P10" s="588" t="s">
        <v>123</v>
      </c>
      <c r="Q10" s="588"/>
      <c r="R10" s="588"/>
      <c r="S10" s="588"/>
      <c r="T10" s="588"/>
      <c r="U10" s="586"/>
      <c r="V10" s="587"/>
    </row>
    <row r="11" spans="1:22" ht="13.5" thickBot="1">
      <c r="A11" s="596"/>
      <c r="B11" s="583"/>
      <c r="C11" s="583"/>
      <c r="D11" s="583"/>
      <c r="E11" s="583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3"/>
      <c r="N11" s="583"/>
      <c r="O11" s="583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1:V1"/>
    <mergeCell ref="A2:V2"/>
    <mergeCell ref="A4:V4"/>
    <mergeCell ref="A5:V5"/>
    <mergeCell ref="F10:J10"/>
    <mergeCell ref="A6:V6"/>
    <mergeCell ref="P10:T10"/>
    <mergeCell ref="E10:E11"/>
    <mergeCell ref="C8:L8"/>
    <mergeCell ref="N9:N11"/>
    <mergeCell ref="U9:V10"/>
    <mergeCell ref="O10:O11"/>
    <mergeCell ref="M9:M11"/>
    <mergeCell ref="E9:J9"/>
    <mergeCell ref="D9:D11"/>
    <mergeCell ref="A8:A11"/>
    <mergeCell ref="C9:C11"/>
    <mergeCell ref="M8:V8"/>
    <mergeCell ref="B8:B11"/>
    <mergeCell ref="O9:T9"/>
    <mergeCell ref="K9:L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9" t="s">
        <v>115</v>
      </c>
      <c r="B2" s="600"/>
      <c r="C2" s="600"/>
      <c r="D2" s="600"/>
      <c r="E2" s="600"/>
      <c r="F2" s="600"/>
    </row>
    <row r="3" spans="1:6" ht="12.75">
      <c r="A3" s="599"/>
      <c r="B3" s="600"/>
      <c r="C3" s="600"/>
      <c r="D3" s="600"/>
      <c r="E3" s="600"/>
      <c r="F3" s="600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7"/>
      <c r="B5" s="598"/>
      <c r="C5" s="598"/>
      <c r="D5" s="598"/>
      <c r="E5" s="598"/>
      <c r="F5" s="598"/>
    </row>
    <row r="6" spans="1:6" ht="12.75">
      <c r="A6" s="597"/>
      <c r="B6" s="598"/>
      <c r="C6" s="598"/>
      <c r="D6" s="598"/>
      <c r="E6" s="598"/>
      <c r="F6" s="598"/>
    </row>
    <row r="7" spans="1:6" ht="12.75">
      <c r="A7" s="597"/>
      <c r="B7" s="598"/>
      <c r="C7" s="598"/>
      <c r="D7" s="598"/>
      <c r="E7" s="598"/>
      <c r="F7" s="598"/>
    </row>
    <row r="8" spans="1:6" ht="12.75">
      <c r="A8" s="233"/>
      <c r="C8" s="223"/>
      <c r="D8" s="223"/>
      <c r="E8" s="223"/>
      <c r="F8" s="223"/>
    </row>
    <row r="9" spans="1:6" ht="12.75">
      <c r="A9" s="599" t="s">
        <v>142</v>
      </c>
      <c r="B9" s="600"/>
      <c r="C9" s="600"/>
      <c r="D9" s="600"/>
      <c r="E9" s="600"/>
      <c r="F9" s="600"/>
    </row>
    <row r="10" spans="1:6" ht="12.75">
      <c r="A10" s="590"/>
      <c r="B10" s="602"/>
      <c r="C10" s="602"/>
      <c r="D10" s="602"/>
      <c r="E10" s="602"/>
      <c r="F10" s="602"/>
    </row>
    <row r="11" spans="1:6" ht="12.75">
      <c r="A11" s="590"/>
      <c r="B11" s="602"/>
      <c r="C11" s="602"/>
      <c r="D11" s="602"/>
      <c r="E11" s="602"/>
      <c r="F11" s="602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1" t="s">
        <v>139</v>
      </c>
      <c r="E13" s="398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Artem Artem</cp:lastModifiedBy>
  <cp:lastPrinted>2019-06-10T06:14:23Z</cp:lastPrinted>
  <dcterms:created xsi:type="dcterms:W3CDTF">2004-10-10T04:30:14Z</dcterms:created>
  <dcterms:modified xsi:type="dcterms:W3CDTF">2020-09-25T07:51:56Z</dcterms:modified>
  <cp:category/>
  <cp:version/>
  <cp:contentType/>
  <cp:contentStatus/>
</cp:coreProperties>
</file>