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950" tabRatio="601" firstSheet="4" activeTab="4"/>
  </bookViews>
  <sheets>
    <sheet name="StructMSU" sheetId="1" state="hidden" r:id="rId1"/>
    <sheet name="Managers" sheetId="2" state="hidden" r:id="rId2"/>
    <sheet name="EPlan" sheetId="3" state="hidden" r:id="rId3"/>
    <sheet name="EPlanE" sheetId="4" state="hidden" r:id="rId4"/>
    <sheet name="EPlanC" sheetId="5" r:id="rId5"/>
    <sheet name="EPlanCE" sheetId="6" state="hidden" r:id="rId6"/>
    <sheet name="WPlan_Old" sheetId="7" state="hidden" r:id="rId7"/>
    <sheet name="WPlan" sheetId="8" state="hidden" r:id="rId8"/>
    <sheet name="ETList" sheetId="9" state="hidden" r:id="rId9"/>
    <sheet name="SKF" sheetId="10" state="hidden" r:id="rId10"/>
    <sheet name="SKAF" sheetId="11" state="hidden" r:id="rId11"/>
    <sheet name="SKA" sheetId="12" state="hidden" r:id="rId12"/>
    <sheet name="MFK" sheetId="13" state="hidden" r:id="rId13"/>
    <sheet name="PrSubject" sheetId="14" state="hidden" r:id="rId14"/>
    <sheet name="PRSPECS" sheetId="15" state="hidden" r:id="rId15"/>
    <sheet name="Statent" sheetId="16" state="hidden" r:id="rId16"/>
    <sheet name="PlanStand" sheetId="17" state="hidden" r:id="rId17"/>
    <sheet name="PRSPSUB" sheetId="18" state="hidden" r:id="rId18"/>
    <sheet name="ZAJA" sheetId="19" state="hidden" r:id="rId19"/>
    <sheet name="PrQ" sheetId="20" state="hidden" r:id="rId20"/>
    <sheet name="QARG" sheetId="21" state="hidden" r:id="rId21"/>
    <sheet name="FINPL" sheetId="22" state="hidden" r:id="rId22"/>
    <sheet name="ANPL" sheetId="23" state="hidden" r:id="rId23"/>
    <sheet name="ISPSUB" sheetId="24" state="hidden" r:id="rId24"/>
    <sheet name="OBST" sheetId="25" state="hidden" r:id="rId25"/>
    <sheet name="BSEP" sheetId="26" state="hidden" r:id="rId26"/>
    <sheet name="SpiskiPrint" sheetId="27" state="hidden" r:id="rId27"/>
    <sheet name="PedN" sheetId="28" state="hidden" r:id="rId28"/>
    <sheet name="OBSTE" sheetId="29" state="hidden" r:id="rId29"/>
  </sheets>
  <definedNames>
    <definedName name="EP" localSheetId="4">'EPlanC'!#REF!</definedName>
    <definedName name="EP" localSheetId="5">'EPlanCE'!#REF!</definedName>
    <definedName name="EP" localSheetId="3">'EPlanE'!$C$47</definedName>
    <definedName name="EP">'EPlan'!$C$47</definedName>
    <definedName name="KCU" localSheetId="5">'EPlanCE'!$A$1</definedName>
    <definedName name="KCU">'EPlanC'!$A$1</definedName>
    <definedName name="MPNE" localSheetId="5">'EPlanCE'!$A$2</definedName>
    <definedName name="MPNE">'EPlanC'!$A$2</definedName>
    <definedName name="MSTotal" localSheetId="4">'EPlanC'!$B$40</definedName>
    <definedName name="MSTotal" localSheetId="5">'EPlanCE'!$B$40</definedName>
    <definedName name="MSTotal" localSheetId="3">'EPlanE'!$B$40</definedName>
    <definedName name="MSTotal">'EPlan'!$B$40</definedName>
    <definedName name="TACU" localSheetId="5">'EPlanCE'!#REF!</definedName>
    <definedName name="TACU">'EPlanC'!#REF!</definedName>
    <definedName name="TExam" localSheetId="4">'EPlanC'!$B$44</definedName>
    <definedName name="TExam" localSheetId="5">'EPlanCE'!$B$44</definedName>
    <definedName name="TExam" localSheetId="3">'EPlanE'!$B$42</definedName>
    <definedName name="TExam">'EPlan'!$B$42</definedName>
    <definedName name="_xlnm.Print_Titles" localSheetId="22">'ANPL'!$6:$8</definedName>
    <definedName name="_xlnm.Print_Titles" localSheetId="25">'BSEP'!$7:$7</definedName>
    <definedName name="_xlnm.Print_Titles" localSheetId="2">'EPlan'!$27:$34</definedName>
    <definedName name="_xlnm.Print_Titles" localSheetId="4">'EPlanC'!$27:$34</definedName>
    <definedName name="_xlnm.Print_Titles" localSheetId="5">'EPlanCE'!$27:$34</definedName>
    <definedName name="_xlnm.Print_Titles" localSheetId="3">'EPlanE'!$27:$34</definedName>
    <definedName name="_xlnm.Print_Titles" localSheetId="8">'ETList'!$13:$13</definedName>
    <definedName name="_xlnm.Print_Titles" localSheetId="21">'FINPL'!$3:$3</definedName>
    <definedName name="_xlnm.Print_Titles" localSheetId="23">'ISPSUB'!$1:$1</definedName>
    <definedName name="_xlnm.Print_Titles" localSheetId="1">'Managers'!$4:$5</definedName>
    <definedName name="_xlnm.Print_Titles" localSheetId="27">'PedN'!$6:$10</definedName>
    <definedName name="_xlnm.Print_Titles" localSheetId="19">'PrQ'!$2:$2</definedName>
    <definedName name="_xlnm.Print_Titles" localSheetId="14">'PRSPECS'!$1:$2</definedName>
    <definedName name="_xlnm.Print_Titles" localSheetId="17">'PRSPSUB'!$1:$2</definedName>
    <definedName name="_xlnm.Print_Titles" localSheetId="13">'PrSubject'!$4:$4</definedName>
    <definedName name="_xlnm.Print_Titles" localSheetId="20">'QARG'!$5:$5</definedName>
    <definedName name="_xlnm.Print_Titles" localSheetId="11">'SKA'!$5:$6</definedName>
    <definedName name="_xlnm.Print_Titles" localSheetId="9">'SKF'!$3:$4</definedName>
    <definedName name="_xlnm.Print_Titles" localSheetId="0">'StructMSU'!$5:$6</definedName>
    <definedName name="_xlnm.Print_Titles" localSheetId="7">'WPlan'!$8:$11</definedName>
    <definedName name="_xlnm.Print_Titles" localSheetId="6">'WPlan_Old'!$8:$11</definedName>
    <definedName name="_xlnm.Print_Titles" localSheetId="18">'ZAJA'!$6:$7</definedName>
    <definedName name="_xlnm.Print_Area" localSheetId="2">'EPlan'!$B$1:$BY$48</definedName>
    <definedName name="_xlnm.Print_Area" localSheetId="3">'EPlanE'!$B$1:$BY$48</definedName>
    <definedName name="_xlnm.Print_Area" localSheetId="23">'ISPSUB'!$A$1:$K$2</definedName>
    <definedName name="_xlnm.Print_Area" localSheetId="14">'PRSPECS'!$A$1:$I$2</definedName>
    <definedName name="Учебная_программа">#REF!</definedName>
  </definedNames>
  <calcPr fullCalcOnLoad="1"/>
</workbook>
</file>

<file path=xl/sharedStrings.xml><?xml version="1.0" encoding="utf-8"?>
<sst xmlns="http://schemas.openxmlformats.org/spreadsheetml/2006/main" count="1183" uniqueCount="490">
  <si>
    <t>СТРУКТУРА</t>
  </si>
  <si>
    <t>МОСКОВСКОГО УНИВЕРСИТЕТА</t>
  </si>
  <si>
    <t>Название подразделений</t>
  </si>
  <si>
    <t>Типы  обучения</t>
  </si>
  <si>
    <t>осн</t>
  </si>
  <si>
    <t>маг</t>
  </si>
  <si>
    <t>спец</t>
  </si>
  <si>
    <t>Полное</t>
  </si>
  <si>
    <t>Краткое</t>
  </si>
  <si>
    <t>Коды подразделе-ний</t>
  </si>
  <si>
    <t>Вид под- разд.</t>
  </si>
  <si>
    <t>(список подразделений АИС "Учебного комплекса")</t>
  </si>
  <si>
    <t>Должность</t>
  </si>
  <si>
    <t>Тип обучения</t>
  </si>
  <si>
    <t>Фамилия, имя, отчество руководителя</t>
  </si>
  <si>
    <t>Подразде-ление</t>
  </si>
  <si>
    <t>РУКОВОДСТВО</t>
  </si>
  <si>
    <t>УТВЕРЖДЕНО</t>
  </si>
  <si>
    <t xml:space="preserve">Ректор </t>
  </si>
  <si>
    <t xml:space="preserve"> ФАКУЛЬТЕТ ПОЧВОВЕДЕНИЯ</t>
  </si>
  <si>
    <t>УЧЕБНЫЙ ПЛАН</t>
  </si>
  <si>
    <t>академик</t>
  </si>
  <si>
    <t xml:space="preserve"> </t>
  </si>
  <si>
    <t xml:space="preserve">  В.А. Садовничий</t>
  </si>
  <si>
    <t xml:space="preserve">№ </t>
  </si>
  <si>
    <t xml:space="preserve"> I. График учебного процесса</t>
  </si>
  <si>
    <t>II. Сводные данные по бюджету времени (в неделях)</t>
  </si>
  <si>
    <t>КУРСЫ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</si>
  <si>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</si>
  <si>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</si>
  <si>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</si>
  <si>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</si>
  <si>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</si>
  <si>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</si>
  <si>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</si>
  <si>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</si>
  <si>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</si>
  <si>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</si>
  <si>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</si>
  <si>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</si>
  <si>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Теор.обуч.</t>
  </si>
  <si>
    <t>Экзам.сессия</t>
  </si>
  <si>
    <t>Учеб.прак.</t>
  </si>
  <si>
    <t>Произв.прак.</t>
  </si>
  <si>
    <t>ГЭК и ДР</t>
  </si>
  <si>
    <t>Каникулы</t>
  </si>
  <si>
    <t>ВСЕГО</t>
  </si>
  <si>
    <t>Курсы</t>
  </si>
  <si>
    <t>IX</t>
  </si>
  <si>
    <t>X</t>
  </si>
  <si>
    <t>XII</t>
  </si>
  <si>
    <t>I</t>
  </si>
  <si>
    <t>II</t>
  </si>
  <si>
    <t>III</t>
  </si>
  <si>
    <t>IV</t>
  </si>
  <si>
    <t>VI</t>
  </si>
  <si>
    <t>VII</t>
  </si>
  <si>
    <t>XI</t>
  </si>
  <si>
    <t>V</t>
  </si>
  <si>
    <t>VIII</t>
  </si>
  <si>
    <t>::</t>
  </si>
  <si>
    <t>O</t>
  </si>
  <si>
    <t>//</t>
  </si>
  <si>
    <t>Итого</t>
  </si>
  <si>
    <t>Обозначения:</t>
  </si>
  <si>
    <t>Теор. обучение</t>
  </si>
  <si>
    <t>Экзамен. сессия</t>
  </si>
  <si>
    <t>Учебн. практика</t>
  </si>
  <si>
    <t>Произв. практика</t>
  </si>
  <si>
    <t>Дипломные проекты или работы</t>
  </si>
  <si>
    <t>Государств. экзамены</t>
  </si>
  <si>
    <t xml:space="preserve"> = </t>
  </si>
  <si>
    <t>РАСПРЕДЕЛЕНИЕ САМОСТОЯТЕЛЬНОЙ РАБОТЫ ПО СЕМЕСТРАМ</t>
  </si>
  <si>
    <t>№ по порядку</t>
  </si>
  <si>
    <t>Распределение по семестрам</t>
  </si>
  <si>
    <t xml:space="preserve">объем учебной </t>
  </si>
  <si>
    <t>нагрузки в часах</t>
  </si>
  <si>
    <t>РАСПРЕДЕЛЕНИЕ ПО КУРСАМ И СЕМЕСТРАМ</t>
  </si>
  <si>
    <t>Общая трудоемкость</t>
  </si>
  <si>
    <t>в том числе ауд.</t>
  </si>
  <si>
    <t>занятий</t>
  </si>
  <si>
    <t>Самостоятельная работа студентов</t>
  </si>
  <si>
    <t>I курс</t>
  </si>
  <si>
    <t>II курс</t>
  </si>
  <si>
    <t>III курс</t>
  </si>
  <si>
    <t>IV курс</t>
  </si>
  <si>
    <t>V курс</t>
  </si>
  <si>
    <t>VI курс</t>
  </si>
  <si>
    <t>Экзаменов</t>
  </si>
  <si>
    <t>Зачетов</t>
  </si>
  <si>
    <t>Курсовых работ и проектов</t>
  </si>
  <si>
    <t>Общая аудиторная нагрузка</t>
  </si>
  <si>
    <t>Лекций</t>
  </si>
  <si>
    <t>Лабораторных занятий</t>
  </si>
  <si>
    <t>Практических занятий</t>
  </si>
  <si>
    <t>Семинаров</t>
  </si>
  <si>
    <t>НАЗВАНИЕ ДИСЦИПЛИНЫ</t>
  </si>
  <si>
    <t>недель- теор.обуч./ всего</t>
  </si>
  <si>
    <t>сем.</t>
  </si>
  <si>
    <t>нед.</t>
  </si>
  <si>
    <t>по основному подплану</t>
  </si>
  <si>
    <t>Всего часов теоретического обучения</t>
  </si>
  <si>
    <t>Число курсовых работ</t>
  </si>
  <si>
    <t>сам.ч.</t>
  </si>
  <si>
    <t>Число экзаменов</t>
  </si>
  <si>
    <t>Число зачетов</t>
  </si>
  <si>
    <t>ауд.ч.</t>
  </si>
  <si>
    <t>V. Учебная практика</t>
  </si>
  <si>
    <t>VI. Производственная практика</t>
  </si>
  <si>
    <t>макс,</t>
  </si>
  <si>
    <t>Дата (протокола)</t>
  </si>
  <si>
    <t>T</t>
  </si>
  <si>
    <t>VII. Выпускные работы</t>
  </si>
  <si>
    <t>VIII. Государственные экзамены</t>
  </si>
  <si>
    <t xml:space="preserve">    в том числе без физкультуры, факультативов </t>
  </si>
  <si>
    <t>МОСКОВСКИЙ ГОСУДАРСТВЕННЫЙ УНИВЕРСИТЕТ ИМЕНИ М.В. ЛОМОНОСОВА</t>
  </si>
  <si>
    <t>ДИСЦИПЛИНЫ</t>
  </si>
  <si>
    <t xml:space="preserve">Объем за год </t>
  </si>
  <si>
    <t>Нагруз. за сем.</t>
  </si>
  <si>
    <t>Сам.раб.</t>
  </si>
  <si>
    <t>Аудиторных</t>
  </si>
  <si>
    <t>Отчет- ность</t>
  </si>
  <si>
    <t>всего</t>
  </si>
  <si>
    <t>в неделю</t>
  </si>
  <si>
    <t>Всего</t>
  </si>
  <si>
    <t>Лек</t>
  </si>
  <si>
    <t>Сем</t>
  </si>
  <si>
    <t>Лаб</t>
  </si>
  <si>
    <t>Зач.</t>
  </si>
  <si>
    <t>Экз.</t>
  </si>
  <si>
    <t xml:space="preserve">      </t>
  </si>
  <si>
    <t>Р А Б О Ч И Й    П Л А Н</t>
  </si>
  <si>
    <t>Семестр № 1 ( теор.об.- 18 нед.)</t>
  </si>
  <si>
    <t>Семестр № 2 ( теор.об.- 16 нед.)</t>
  </si>
  <si>
    <t>Сам. раб.</t>
  </si>
  <si>
    <t xml:space="preserve">  Квалификация,</t>
  </si>
  <si>
    <t xml:space="preserve">  срок обучения</t>
  </si>
  <si>
    <t>№ п/п</t>
  </si>
  <si>
    <t>Название предмета</t>
  </si>
  <si>
    <t>Отчетность</t>
  </si>
  <si>
    <t>Примечание</t>
  </si>
  <si>
    <t>Нагрузка
общ./ауд.</t>
  </si>
  <si>
    <t>ПЕРЕЧЕНЬ ЭКЗАМЕНОВ И ЗАЧЕТОВ</t>
  </si>
  <si>
    <t>Утверждаю:</t>
  </si>
  <si>
    <t>Заменяющие предметы</t>
  </si>
  <si>
    <t>Название заменяющего предмета</t>
  </si>
  <si>
    <t>Семестр</t>
  </si>
  <si>
    <t>Аудит. нагрузка</t>
  </si>
  <si>
    <t>Подплан</t>
  </si>
  <si>
    <t>Ученые звания, ученые степени</t>
  </si>
  <si>
    <t>Аргумент</t>
  </si>
  <si>
    <t xml:space="preserve"> НАЗВАНИЕ ДИСЦИПЛИНЫ</t>
  </si>
  <si>
    <t>Трудоемкость</t>
  </si>
  <si>
    <t>в зачетных единицах</t>
  </si>
  <si>
    <t>Количество</t>
  </si>
  <si>
    <t>объем учебной нагрузки в ак. часах,  1 а.ч.=45 мин</t>
  </si>
  <si>
    <t>Трудоемкость в зачетных единицах</t>
  </si>
  <si>
    <t>Распределение по</t>
  </si>
  <si>
    <t>семестрам</t>
  </si>
  <si>
    <t>Название дисциплины</t>
  </si>
  <si>
    <t>КАФЕДРЫ</t>
  </si>
  <si>
    <t>Наименование дисциплин</t>
  </si>
  <si>
    <t>Название плана</t>
  </si>
  <si>
    <t>Кафедры</t>
  </si>
  <si>
    <t>Ф-т</t>
  </si>
  <si>
    <t>OKSO</t>
  </si>
  <si>
    <t xml:space="preserve">Название </t>
  </si>
  <si>
    <t>факультета</t>
  </si>
  <si>
    <t xml:space="preserve"> плана</t>
  </si>
  <si>
    <t xml:space="preserve"> подплана</t>
  </si>
  <si>
    <t xml:space="preserve"> специальности</t>
  </si>
  <si>
    <t xml:space="preserve"> специализации</t>
  </si>
  <si>
    <t>Тип обуч.</t>
  </si>
  <si>
    <t>Форма обуч.</t>
  </si>
  <si>
    <t>специальности</t>
  </si>
  <si>
    <t>Курс</t>
  </si>
  <si>
    <t>студентов</t>
  </si>
  <si>
    <t>групп</t>
  </si>
  <si>
    <t>Кол-во недель в сем.</t>
  </si>
  <si>
    <t>Всего часов в неделю</t>
  </si>
  <si>
    <t>Лек.</t>
  </si>
  <si>
    <t>Сем.</t>
  </si>
  <si>
    <t>Лаб.</t>
  </si>
  <si>
    <t>Всего часов</t>
  </si>
  <si>
    <t>план</t>
  </si>
  <si>
    <t>подплан спец.</t>
  </si>
  <si>
    <t>подплан кв.</t>
  </si>
  <si>
    <t>зн-е арг.1</t>
  </si>
  <si>
    <t>зн-е арг.2</t>
  </si>
  <si>
    <t>квалификация</t>
  </si>
  <si>
    <t>подплан осн.</t>
  </si>
  <si>
    <t>Название предмета на русском языке</t>
  </si>
  <si>
    <t>Название предмета на английском языке</t>
  </si>
  <si>
    <t>Основной п/план</t>
  </si>
  <si>
    <t>П/план спе-ции</t>
  </si>
  <si>
    <t>1-й язык</t>
  </si>
  <si>
    <t>2-й язык</t>
  </si>
  <si>
    <t>П/план кв-ции</t>
  </si>
  <si>
    <t>Квалификация</t>
  </si>
  <si>
    <t>План</t>
  </si>
  <si>
    <t>Год создания</t>
  </si>
  <si>
    <t>Закрытый семестр</t>
  </si>
  <si>
    <t>Инспектор</t>
  </si>
  <si>
    <t>User_Login</t>
  </si>
  <si>
    <t>Status_Code</t>
  </si>
  <si>
    <t>Num_Term</t>
  </si>
  <si>
    <t>Kurs</t>
  </si>
  <si>
    <t>Prk_Plan_Year</t>
  </si>
  <si>
    <t>Подпланы</t>
  </si>
  <si>
    <t>Тип/форма обучения</t>
  </si>
  <si>
    <t>Блок дисциплин</t>
  </si>
  <si>
    <t>Наименование блока или дисциплины</t>
  </si>
  <si>
    <t>Количество часов</t>
  </si>
  <si>
    <t>общих</t>
  </si>
  <si>
    <t>аудиторных</t>
  </si>
  <si>
    <t>семестровых</t>
  </si>
  <si>
    <t>АНАЛИЗ ВЫПОЛНЕНИЯ УЧЕБНОГО ПЛАНА</t>
  </si>
  <si>
    <t>Разница</t>
  </si>
  <si>
    <t>в количесте часов</t>
  </si>
  <si>
    <t>Разница между стандартом и 1-м г.</t>
  </si>
  <si>
    <t>отчетности</t>
  </si>
  <si>
    <t>Prk_Comp_Term</t>
  </si>
  <si>
    <t>Fk_Substitute_Subject</t>
  </si>
  <si>
    <t>Fk_Subject_Name</t>
  </si>
  <si>
    <t>Nfirm</t>
  </si>
  <si>
    <t>Fk_Argum из Substitute_Subject</t>
  </si>
  <si>
    <t>Fk_Meaning из Substitute_Subject</t>
  </si>
  <si>
    <t>Fk_Argum из Subst_Argum</t>
  </si>
  <si>
    <t>Код</t>
  </si>
  <si>
    <t>Наименование предмета</t>
  </si>
  <si>
    <t>Спецкурс</t>
  </si>
  <si>
    <t>Заг.</t>
  </si>
  <si>
    <t>Кафедра</t>
  </si>
  <si>
    <t>Стандарт</t>
  </si>
  <si>
    <t>Прим.</t>
  </si>
  <si>
    <t>Общая нагрузка в стандарте</t>
  </si>
  <si>
    <t>Plan_Admit_Num</t>
  </si>
  <si>
    <t xml:space="preserve">Мин. код </t>
  </si>
  <si>
    <t>Название стандарта</t>
  </si>
  <si>
    <t>ОКСО</t>
  </si>
  <si>
    <t>Специальность</t>
  </si>
  <si>
    <t>Учебная программа</t>
  </si>
  <si>
    <t>факультет</t>
  </si>
  <si>
    <t>СВЕДЕНИЯ О ЗАНЕСЕНИИ ФАКУЛЬТЕТАМИ ИНФОРМАЦИИ В НОВЫЕ УЧЕБНЫЕ ПЛАНЫ</t>
  </si>
  <si>
    <t>код плана</t>
  </si>
  <si>
    <t>кол-во названий предметов</t>
  </si>
  <si>
    <t>Поколение стандарта</t>
  </si>
  <si>
    <t xml:space="preserve">   Тип стандарта</t>
  </si>
  <si>
    <t xml:space="preserve"> Тип подготовки</t>
  </si>
  <si>
    <t>Форма  обучения</t>
  </si>
  <si>
    <t>одобрено</t>
  </si>
  <si>
    <t>кол-во учебных программ</t>
  </si>
  <si>
    <t>кол-во предметов (в семестрах)</t>
  </si>
  <si>
    <t>кол-во лит-ры</t>
  </si>
  <si>
    <t>кол-во комп-ций</t>
  </si>
  <si>
    <t>кол-во разделов дисц-н</t>
  </si>
  <si>
    <t>кол-во описаний дисц-н</t>
  </si>
  <si>
    <t>кол-во форм тек. контроля</t>
  </si>
  <si>
    <t>Недельная нагрузка в семестре</t>
  </si>
  <si>
    <t>Всего кредитов по семестрам</t>
  </si>
  <si>
    <t>В соответствии с приказом №4 от 11.01.2012 МГУ "Об утверждении порядка разработки, утверждения и внесения</t>
  </si>
  <si>
    <t>изменений в учебные планы МГУ имени М.В.Ломоносова", структурные подразделения, осуществляющие образовательный процесс,</t>
  </si>
  <si>
    <t>могут вносить предложения по внесению изменений в утвержденные учебные планы в рамках соответствующих</t>
  </si>
  <si>
    <t>образовательных стандартов в следующих случаях:</t>
  </si>
  <si>
    <t xml:space="preserve">     для изменения последовательности изучения дисциплин учебного плана;</t>
  </si>
  <si>
    <t xml:space="preserve">     для изменени формы отчетности дисциплин, на изучение которых отводится менее 3 зачетных единиц;</t>
  </si>
  <si>
    <t xml:space="preserve">     для изменения,обновления и введения новых курсов учебных дисциплин, составляющих вариативную</t>
  </si>
  <si>
    <t xml:space="preserve">     часть в пределах суммарной трудоемкости вариативной части, определенной соответствующим стандартом</t>
  </si>
  <si>
    <t xml:space="preserve">     и учебным планом;</t>
  </si>
  <si>
    <t xml:space="preserve">     для изменения перечня факультативных дисциплин;</t>
  </si>
  <si>
    <t xml:space="preserve">     для изменения сроков проведения практик с учетом местных условий;</t>
  </si>
  <si>
    <t xml:space="preserve">     для изменения графика учебного процесса.</t>
  </si>
  <si>
    <t>Предложения по внесению изменений в утвержденные учебные планы оформляются решением Ученого совета</t>
  </si>
  <si>
    <t>соответствующего структурного подразделения в виде приложения к учебному плану. Форма приложения полностью</t>
  </si>
  <si>
    <t>соответствует форме исходного учебного плана. Указанные изменения вступают в силу после утверждения приложения</t>
  </si>
  <si>
    <t>Управлением академической политики и организации учебного процесса МГУ. Утвержденное приложение является</t>
  </si>
  <si>
    <t>неотъемлемой частью соответствующего учебного плана.</t>
  </si>
  <si>
    <t>Внесение иных изменений в учебные планы осуществляется на основании решения Ученого совета МГУ.</t>
  </si>
  <si>
    <t>Уточняемый предмет</t>
  </si>
  <si>
    <t>Кредит</t>
  </si>
  <si>
    <t>Уточняющий предмет</t>
  </si>
  <si>
    <t>ПЗ</t>
  </si>
  <si>
    <t>Анклийское наименование</t>
  </si>
  <si>
    <t xml:space="preserve">Признак </t>
  </si>
  <si>
    <t>Признак утверждения экспертами</t>
  </si>
  <si>
    <t>сп-сть</t>
  </si>
  <si>
    <t>Subcurriculum</t>
  </si>
  <si>
    <t>Semester</t>
  </si>
  <si>
    <t>The subject specified</t>
  </si>
  <si>
    <t>Credit</t>
  </si>
  <si>
    <t>Specifying subject</t>
  </si>
  <si>
    <t xml:space="preserve">In accordance with Moscow State University Order №4 of 01.11.2012 "On approving of the procedure of development, approval and introduction of </t>
  </si>
  <si>
    <t>changes into curricula and syllabi of Lomonosov Moscow State University", structural units carrying out the process of education</t>
  </si>
  <si>
    <t>can put forward suggestions on introducing changes into the approved curricula and syllabi within the framework of corresponding</t>
  </si>
  <si>
    <t>educational standards in the following cases:</t>
  </si>
  <si>
    <t xml:space="preserve">    to change the sequence in which disciplines of the curriculum are studied;</t>
  </si>
  <si>
    <t xml:space="preserve">    to change the form of accountability (assessment) in disciplines, for the study of which less than 3 credit units are allotted;</t>
  </si>
  <si>
    <t xml:space="preserve">    to change, renew and introduce new courses of study disciplines, constituting the variational </t>
  </si>
  <si>
    <t xml:space="preserve">    part within the framework of summary working hours in the variational part determined by the corresponding standard</t>
  </si>
  <si>
    <t xml:space="preserve">    and the curriculum;</t>
  </si>
  <si>
    <t xml:space="preserve">     to change the list of optional disciplines;</t>
  </si>
  <si>
    <t xml:space="preserve">     to change the time frame within which practical training is conducted to take into account local conditions;</t>
  </si>
  <si>
    <t xml:space="preserve">     to change the time schedule of academic activity.</t>
  </si>
  <si>
    <t>Suggestions on introducing changes into the approved curricula and syllabi are finalized by a decision of the Scientific Council</t>
  </si>
  <si>
    <t xml:space="preserve">of the corresponding structural unit in the form of a supplement to the curriculum. The form of the supplement fully  </t>
  </si>
  <si>
    <t xml:space="preserve">corresponds to the form of the initial curriculum. The above-mentioned changes become effective after the supplement has been approved </t>
  </si>
  <si>
    <t>by the Moscow State University's Department of Academic Policies and Academic Activity Management. The approved supplement becomes</t>
  </si>
  <si>
    <t>an integral part of the corresponding curriculum.</t>
  </si>
  <si>
    <t>Introduction of other changes into the curricula is carried out on the basis of a decision of the Moscow State University Scientific Council.</t>
  </si>
  <si>
    <t xml:space="preserve">Approved by the decision of the Scientific Council </t>
  </si>
  <si>
    <t>CURRICULUM</t>
  </si>
  <si>
    <t xml:space="preserve"> I. Schedule of academic activities</t>
  </si>
  <si>
    <t>APPROVED</t>
  </si>
  <si>
    <t xml:space="preserve">Rector </t>
  </si>
  <si>
    <t>Academician</t>
  </si>
  <si>
    <t xml:space="preserve"> V. Sadovnichy</t>
  </si>
  <si>
    <t>Date  (protocol)</t>
  </si>
  <si>
    <t xml:space="preserve"> Lomonosov Moscow State University </t>
  </si>
  <si>
    <t xml:space="preserve">  Qualification,</t>
  </si>
  <si>
    <t xml:space="preserve">  Course Duration </t>
  </si>
  <si>
    <t>Faculty of Soil Sciences</t>
  </si>
  <si>
    <t>II. Summary data (in weeks)</t>
  </si>
  <si>
    <t>September</t>
  </si>
  <si>
    <t>October</t>
  </si>
  <si>
    <t>November</t>
  </si>
  <si>
    <t>December</t>
  </si>
  <si>
    <t>January</t>
  </si>
  <si>
    <t>February</t>
  </si>
  <si>
    <t>March</t>
  </si>
  <si>
    <t>Lomonosov Moscow State University</t>
  </si>
  <si>
    <t>April</t>
  </si>
  <si>
    <t>May</t>
  </si>
  <si>
    <t>June</t>
  </si>
  <si>
    <t>July</t>
  </si>
  <si>
    <t>August</t>
  </si>
  <si>
    <t>Theor. Courses</t>
  </si>
  <si>
    <t>Exam. Sessions</t>
  </si>
  <si>
    <t>In-class practical training</t>
  </si>
  <si>
    <t>Work practice</t>
  </si>
  <si>
    <t>State Examinations</t>
  </si>
  <si>
    <t>Vacations</t>
  </si>
  <si>
    <t>Total</t>
  </si>
  <si>
    <t>Year</t>
  </si>
  <si>
    <t>Symbols:</t>
  </si>
  <si>
    <t>Theoretical courses</t>
  </si>
  <si>
    <t>Diploma projects or works</t>
  </si>
  <si>
    <t>COURSE TITLES</t>
  </si>
  <si>
    <t>№ by order</t>
  </si>
  <si>
    <t>Exams</t>
  </si>
  <si>
    <t>Split up by terms</t>
  </si>
  <si>
    <t>Tests</t>
  </si>
  <si>
    <t>Course worksв</t>
  </si>
  <si>
    <t xml:space="preserve">Total teaching load (acad. Hours) </t>
  </si>
  <si>
    <t>Total work-load</t>
  </si>
  <si>
    <t>Including  in-class learning</t>
  </si>
  <si>
    <t>Total in-class learning</t>
  </si>
  <si>
    <t>Lectures</t>
  </si>
  <si>
    <t>Laboratory practicals</t>
  </si>
  <si>
    <t>Practice</t>
  </si>
  <si>
    <t>Seminars</t>
  </si>
  <si>
    <t>Students' individual tasks</t>
  </si>
  <si>
    <t>Split up by courses and terms</t>
  </si>
  <si>
    <t>I year</t>
  </si>
  <si>
    <t>II year</t>
  </si>
  <si>
    <t>III year</t>
  </si>
  <si>
    <t>IV year</t>
  </si>
  <si>
    <t>V year</t>
  </si>
  <si>
    <t>VI year</t>
  </si>
  <si>
    <t>weeks of theoret. courses/ total</t>
  </si>
  <si>
    <t>according to the main sub-plan</t>
  </si>
  <si>
    <t>Theoretical courses (total number of academic hours</t>
  </si>
  <si>
    <t xml:space="preserve">    excluding physical course, training and optional courses)</t>
  </si>
  <si>
    <t>Number of course works</t>
  </si>
  <si>
    <t>Number of examinations</t>
  </si>
  <si>
    <t>Number of term tests</t>
  </si>
  <si>
    <t>V. In-class  work practice</t>
  </si>
  <si>
    <t>terms</t>
  </si>
  <si>
    <t>weeks</t>
  </si>
  <si>
    <t>VI. On-the-Job Training</t>
  </si>
  <si>
    <t>VII. Graduation works</t>
  </si>
  <si>
    <t>VIII. State Examinations</t>
  </si>
  <si>
    <t>labor intensity</t>
  </si>
  <si>
    <t>in credit units</t>
  </si>
  <si>
    <t>Total credits per semester</t>
  </si>
  <si>
    <t>Weekly load per semester</t>
  </si>
  <si>
    <t>Labor intensity in credit units</t>
  </si>
  <si>
    <t>Название на русском языке</t>
  </si>
  <si>
    <t>Название на английском языке</t>
  </si>
  <si>
    <t>Ауд. нагрузка</t>
  </si>
  <si>
    <t>Межфакультетские курсы</t>
  </si>
  <si>
    <t>Инд. нагрузка</t>
  </si>
  <si>
    <t>имени М.В.Ломоносова</t>
  </si>
  <si>
    <t>Московского государственного университета имени М.В.Ломоносова</t>
  </si>
  <si>
    <t xml:space="preserve"> Московский государственный университет имени М.В. Ломоносова   </t>
  </si>
  <si>
    <t>вид подготовки</t>
  </si>
  <si>
    <t>форма обучения</t>
  </si>
  <si>
    <t>курс</t>
  </si>
  <si>
    <t>семестр</t>
  </si>
  <si>
    <t>Наименование курса</t>
  </si>
  <si>
    <t>аудиторная нагрузка</t>
  </si>
  <si>
    <t>лекций</t>
  </si>
  <si>
    <t>семинаров</t>
  </si>
  <si>
    <t>лабораторных</t>
  </si>
  <si>
    <t>прктических</t>
  </si>
  <si>
    <t>форма отчетности</t>
  </si>
  <si>
    <t>экзамен</t>
  </si>
  <si>
    <t>зачет</t>
  </si>
  <si>
    <t>уточняемый</t>
  </si>
  <si>
    <t>обработка</t>
  </si>
  <si>
    <t>экзам.  группа</t>
  </si>
  <si>
    <t>количество студентов</t>
  </si>
  <si>
    <t>Данные о объеме педагогической нагрузки по учебным планам</t>
  </si>
  <si>
    <t>В. А. Садовничий</t>
  </si>
  <si>
    <t>академик РАН</t>
  </si>
  <si>
    <t>ФАКУЛЬТЕТ КОСМИЧЕСКИХ ИССЛЕДОВАНИЙ</t>
  </si>
  <si>
    <t>ММ_ПРИКЛАДНАЯ МАТЕМТИКА И ИНФОРМАТИКА_КИ</t>
  </si>
  <si>
    <t>направление</t>
  </si>
  <si>
    <t>01.04.02 "Прикладная математика и информатика"</t>
  </si>
  <si>
    <t xml:space="preserve">  соответствует ОС_МГУ  по направлению 01.04.02 "Прикладная математика и информатика"</t>
  </si>
  <si>
    <t>=</t>
  </si>
  <si>
    <t>БАЗ</t>
  </si>
  <si>
    <t>БАЗОВАЯ ЧАСТЬ</t>
  </si>
  <si>
    <t>Б-ОН</t>
  </si>
  <si>
    <t>Общенаучный</t>
  </si>
  <si>
    <t>Иностранный язык</t>
  </si>
  <si>
    <t>2,0</t>
  </si>
  <si>
    <t>Современная философия и методология науки</t>
  </si>
  <si>
    <t>История и методология прикладной математики и информатики</t>
  </si>
  <si>
    <t>Б-ОПД</t>
  </si>
  <si>
    <t>Общепрофессиональный</t>
  </si>
  <si>
    <t>Математическое моделирование сложных систем и процессов</t>
  </si>
  <si>
    <t xml:space="preserve">    Устройство и оборудование космических аппаратов</t>
  </si>
  <si>
    <t xml:space="preserve">    Общая физика и волновые процессы</t>
  </si>
  <si>
    <t>4,0</t>
  </si>
  <si>
    <t>3,0</t>
  </si>
  <si>
    <t xml:space="preserve">    Обработка и распознавание изображений</t>
  </si>
  <si>
    <t>Программное обеспечение современных вычислительных систем</t>
  </si>
  <si>
    <t xml:space="preserve">    Программирование</t>
  </si>
  <si>
    <t>1,2</t>
  </si>
  <si>
    <t xml:space="preserve">    Базы данных</t>
  </si>
  <si>
    <t>ВАРИА</t>
  </si>
  <si>
    <t>ВАРИАТИВНАЯ ЧАСТЬ</t>
  </si>
  <si>
    <t>В-ЕН</t>
  </si>
  <si>
    <t>Естественно-научный</t>
  </si>
  <si>
    <t>1,0</t>
  </si>
  <si>
    <t>В-ПД</t>
  </si>
  <si>
    <t>Профессиональный</t>
  </si>
  <si>
    <t>Основы теории и управления космическими полетами</t>
  </si>
  <si>
    <t>Методы дистанционного зондирования растительного покрова Земли</t>
  </si>
  <si>
    <t>Физические основы работы систем дистанционного наблюдения Земли</t>
  </si>
  <si>
    <t>Системы дистанционного зондирования Земли: задачи, возможности и особенности</t>
  </si>
  <si>
    <t>Методы дистанционного зондирования для решения задач изучения и мониторинга водных объектов</t>
  </si>
  <si>
    <t>Космическое картографирование</t>
  </si>
  <si>
    <t>Дисциплины по выбору</t>
  </si>
  <si>
    <t>6,0</t>
  </si>
  <si>
    <t>2,3,3,4</t>
  </si>
  <si>
    <t>Методы построения информационных систем дистанционного мониторинга</t>
  </si>
  <si>
    <t>Пр_НИР</t>
  </si>
  <si>
    <t>Практики и научно-исследовательская работа</t>
  </si>
  <si>
    <t>Прак</t>
  </si>
  <si>
    <t>Практики</t>
  </si>
  <si>
    <t>Преддипломная</t>
  </si>
  <si>
    <t>0,0</t>
  </si>
  <si>
    <t>Производственная</t>
  </si>
  <si>
    <t>НИР</t>
  </si>
  <si>
    <t>Научно-исследовательской работа</t>
  </si>
  <si>
    <t>Спецсеминар</t>
  </si>
  <si>
    <t>2,4</t>
  </si>
  <si>
    <t>ГИА</t>
  </si>
  <si>
    <t>ГОСУДАРСТВЕННАЯ ИТОГОВАЯ АТТЕСТАЦИЯ</t>
  </si>
  <si>
    <t>И_ГЭ</t>
  </si>
  <si>
    <t>Государственные экзамены</t>
  </si>
  <si>
    <t>Государственный экзамен по магистерской программе</t>
  </si>
  <si>
    <t>ИВР</t>
  </si>
  <si>
    <t>Выпускные работы и проекты</t>
  </si>
  <si>
    <t>Защита выпускной квалификационной работы</t>
  </si>
  <si>
    <t>22,0</t>
  </si>
  <si>
    <t>24,0</t>
  </si>
  <si>
    <t>20,0</t>
  </si>
  <si>
    <t>30,0</t>
  </si>
  <si>
    <t>1,3</t>
  </si>
  <si>
    <t>120,0</t>
  </si>
  <si>
    <t>МАГИСТР</t>
  </si>
  <si>
    <t>2 года</t>
  </si>
  <si>
    <t>Картографирование внеземных объектов (курс на иностранном языке)</t>
  </si>
  <si>
    <t>1,4</t>
  </si>
  <si>
    <t>12,0</t>
  </si>
  <si>
    <t>Научно-исследовательская работа*</t>
  </si>
  <si>
    <t>* Научно-исследовательская работа проводится параллельно с теоретическим обучением.</t>
  </si>
  <si>
    <t>МП "Методы и технологии дистанционного зондирования Земли"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</si>
</sst>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0"/>
    <numFmt numFmtId="190" formatCode="0.00;[Red]0.00"/>
  </numFmts>
  <fonts count="61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1"/>
    </font>
    <font>
      <b/>
      <sz val="12"/>
      <name val="Times New Roman Cyr"/>
      <family val="1"/>
    </font>
    <font>
      <b/>
      <sz val="16"/>
      <name val="Times New Roman Cyr"/>
      <family val="1"/>
    </font>
    <font>
      <b/>
      <sz val="10"/>
      <name val="Times New Roman CYR"/>
      <family val="1"/>
    </font>
    <font>
      <sz val="10"/>
      <name val="Times New Roman Cyr"/>
      <family val="1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sz val="10"/>
      <name val="Arial Cyr"/>
      <family val="0"/>
    </font>
    <font>
      <b/>
      <i/>
      <sz val="10"/>
      <name val="Times New Roman CYR"/>
      <family val="1"/>
    </font>
    <font>
      <b/>
      <u val="single"/>
      <sz val="10"/>
      <name val="Arial Cyr"/>
      <family val="2"/>
    </font>
    <font>
      <sz val="10"/>
      <name val="Times New Roman CYR"/>
      <family val="0"/>
    </font>
    <font>
      <b/>
      <sz val="11"/>
      <name val="Arial Cyr"/>
      <family val="2"/>
    </font>
    <font>
      <b/>
      <i/>
      <sz val="10"/>
      <name val="Arial Cyr"/>
      <family val="2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9"/>
      <name val="Arial"/>
      <family val="2"/>
    </font>
    <font>
      <b/>
      <sz val="11"/>
      <name val="Times New Roman CYR"/>
      <family val="0"/>
    </font>
    <font>
      <sz val="11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44" fillId="3" borderId="0" applyNumberFormat="0" applyBorder="0" applyAlignment="0" applyProtection="0"/>
    <xf numFmtId="0" fontId="24" fillId="4" borderId="0" applyNumberFormat="0" applyBorder="0" applyAlignment="0" applyProtection="0"/>
    <xf numFmtId="0" fontId="44" fillId="5" borderId="0" applyNumberFormat="0" applyBorder="0" applyAlignment="0" applyProtection="0"/>
    <xf numFmtId="0" fontId="24" fillId="6" borderId="0" applyNumberFormat="0" applyBorder="0" applyAlignment="0" applyProtection="0"/>
    <xf numFmtId="0" fontId="44" fillId="7" borderId="0" applyNumberFormat="0" applyBorder="0" applyAlignment="0" applyProtection="0"/>
    <xf numFmtId="0" fontId="24" fillId="8" borderId="0" applyNumberFormat="0" applyBorder="0" applyAlignment="0" applyProtection="0"/>
    <xf numFmtId="0" fontId="44" fillId="9" borderId="0" applyNumberFormat="0" applyBorder="0" applyAlignment="0" applyProtection="0"/>
    <xf numFmtId="0" fontId="24" fillId="10" borderId="0" applyNumberFormat="0" applyBorder="0" applyAlignment="0" applyProtection="0"/>
    <xf numFmtId="0" fontId="44" fillId="11" borderId="0" applyNumberFormat="0" applyBorder="0" applyAlignment="0" applyProtection="0"/>
    <xf numFmtId="0" fontId="24" fillId="12" borderId="0" applyNumberFormat="0" applyBorder="0" applyAlignment="0" applyProtection="0"/>
    <xf numFmtId="0" fontId="44" fillId="13" borderId="0" applyNumberFormat="0" applyBorder="0" applyAlignment="0" applyProtection="0"/>
    <xf numFmtId="0" fontId="24" fillId="14" borderId="0" applyNumberFormat="0" applyBorder="0" applyAlignment="0" applyProtection="0"/>
    <xf numFmtId="0" fontId="44" fillId="15" borderId="0" applyNumberFormat="0" applyBorder="0" applyAlignment="0" applyProtection="0"/>
    <xf numFmtId="0" fontId="24" fillId="16" borderId="0" applyNumberFormat="0" applyBorder="0" applyAlignment="0" applyProtection="0"/>
    <xf numFmtId="0" fontId="44" fillId="17" borderId="0" applyNumberFormat="0" applyBorder="0" applyAlignment="0" applyProtection="0"/>
    <xf numFmtId="0" fontId="24" fillId="18" borderId="0" applyNumberFormat="0" applyBorder="0" applyAlignment="0" applyProtection="0"/>
    <xf numFmtId="0" fontId="44" fillId="19" borderId="0" applyNumberFormat="0" applyBorder="0" applyAlignment="0" applyProtection="0"/>
    <xf numFmtId="0" fontId="24" fillId="8" borderId="0" applyNumberFormat="0" applyBorder="0" applyAlignment="0" applyProtection="0"/>
    <xf numFmtId="0" fontId="44" fillId="20" borderId="0" applyNumberFormat="0" applyBorder="0" applyAlignment="0" applyProtection="0"/>
    <xf numFmtId="0" fontId="24" fillId="14" borderId="0" applyNumberFormat="0" applyBorder="0" applyAlignment="0" applyProtection="0"/>
    <xf numFmtId="0" fontId="44" fillId="21" borderId="0" applyNumberFormat="0" applyBorder="0" applyAlignment="0" applyProtection="0"/>
    <xf numFmtId="0" fontId="24" fillId="22" borderId="0" applyNumberFormat="0" applyBorder="0" applyAlignment="0" applyProtection="0"/>
    <xf numFmtId="0" fontId="44" fillId="23" borderId="0" applyNumberFormat="0" applyBorder="0" applyAlignment="0" applyProtection="0"/>
    <xf numFmtId="0" fontId="25" fillId="24" borderId="0" applyNumberFormat="0" applyBorder="0" applyAlignment="0" applyProtection="0"/>
    <xf numFmtId="0" fontId="45" fillId="25" borderId="0" applyNumberFormat="0" applyBorder="0" applyAlignment="0" applyProtection="0"/>
    <xf numFmtId="0" fontId="25" fillId="16" borderId="0" applyNumberFormat="0" applyBorder="0" applyAlignment="0" applyProtection="0"/>
    <xf numFmtId="0" fontId="45" fillId="26" borderId="0" applyNumberFormat="0" applyBorder="0" applyAlignment="0" applyProtection="0"/>
    <xf numFmtId="0" fontId="25" fillId="18" borderId="0" applyNumberFormat="0" applyBorder="0" applyAlignment="0" applyProtection="0"/>
    <xf numFmtId="0" fontId="45" fillId="27" borderId="0" applyNumberFormat="0" applyBorder="0" applyAlignment="0" applyProtection="0"/>
    <xf numFmtId="0" fontId="25" fillId="28" borderId="0" applyNumberFormat="0" applyBorder="0" applyAlignment="0" applyProtection="0"/>
    <xf numFmtId="0" fontId="45" fillId="29" borderId="0" applyNumberFormat="0" applyBorder="0" applyAlignment="0" applyProtection="0"/>
    <xf numFmtId="0" fontId="25" fillId="30" borderId="0" applyNumberFormat="0" applyBorder="0" applyAlignment="0" applyProtection="0"/>
    <xf numFmtId="0" fontId="45" fillId="31" borderId="0" applyNumberFormat="0" applyBorder="0" applyAlignment="0" applyProtection="0"/>
    <xf numFmtId="0" fontId="25" fillId="32" borderId="0" applyNumberFormat="0" applyBorder="0" applyAlignment="0" applyProtection="0"/>
    <xf numFmtId="0" fontId="45" fillId="33" borderId="0" applyNumberFormat="0" applyBorder="0" applyAlignment="0" applyProtection="0"/>
    <xf numFmtId="0" fontId="45" fillId="34" borderId="0" applyNumberFormat="0" applyBorder="0" applyAlignment="0" applyProtection="0"/>
    <xf numFmtId="0" fontId="45" fillId="35" borderId="0" applyNumberFormat="0" applyBorder="0" applyAlignment="0" applyProtection="0"/>
    <xf numFmtId="0" fontId="45" fillId="36" borderId="0" applyNumberFormat="0" applyBorder="0" applyAlignment="0" applyProtection="0"/>
    <xf numFmtId="0" fontId="45" fillId="37" borderId="0" applyNumberFormat="0" applyBorder="0" applyAlignment="0" applyProtection="0"/>
    <xf numFmtId="0" fontId="45" fillId="38" borderId="0" applyNumberFormat="0" applyBorder="0" applyAlignment="0" applyProtection="0"/>
    <xf numFmtId="0" fontId="45" fillId="39" borderId="0" applyNumberFormat="0" applyBorder="0" applyAlignment="0" applyProtection="0"/>
    <xf numFmtId="0" fontId="46" fillId="40" borderId="1" applyNumberFormat="0" applyAlignment="0" applyProtection="0"/>
    <xf numFmtId="0" fontId="47" fillId="41" borderId="2" applyNumberFormat="0" applyAlignment="0" applyProtection="0"/>
    <xf numFmtId="0" fontId="48" fillId="41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42" borderId="7" applyNumberFormat="0" applyAlignment="0" applyProtection="0"/>
    <xf numFmtId="0" fontId="54" fillId="0" borderId="0" applyNumberFormat="0" applyFill="0" applyBorder="0" applyAlignment="0" applyProtection="0"/>
    <xf numFmtId="0" fontId="55" fillId="43" borderId="0" applyNumberFormat="0" applyBorder="0" applyAlignment="0" applyProtection="0"/>
    <xf numFmtId="0" fontId="0" fillId="0" borderId="0">
      <alignment/>
      <protection/>
    </xf>
    <xf numFmtId="0" fontId="10" fillId="0" borderId="0" applyNumberFormat="0" applyFill="0" applyBorder="0" applyAlignment="0" applyProtection="0"/>
    <xf numFmtId="0" fontId="56" fillId="44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45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0" fillId="46" borderId="0" applyNumberFormat="0" applyBorder="0" applyAlignment="0" applyProtection="0"/>
  </cellStyleXfs>
  <cellXfs count="64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justify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horizontal="justify"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16" xfId="0" applyFont="1" applyBorder="1" applyAlignment="1">
      <alignment vertical="center" wrapText="1"/>
    </xf>
    <xf numFmtId="0" fontId="1" fillId="0" borderId="20" xfId="0" applyFont="1" applyBorder="1" applyAlignment="1">
      <alignment vertical="center" wrapText="1"/>
    </xf>
    <xf numFmtId="0" fontId="1" fillId="0" borderId="15" xfId="0" applyFont="1" applyBorder="1" applyAlignment="1">
      <alignment horizontal="justify" vertical="center"/>
    </xf>
    <xf numFmtId="0" fontId="1" fillId="0" borderId="16" xfId="0" applyFont="1" applyBorder="1" applyAlignment="1">
      <alignment horizontal="justify" vertical="center"/>
    </xf>
    <xf numFmtId="0" fontId="1" fillId="0" borderId="16" xfId="0" applyFont="1" applyBorder="1" applyAlignment="1">
      <alignment horizontal="center" vertical="center"/>
    </xf>
    <xf numFmtId="0" fontId="1" fillId="0" borderId="16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0" xfId="0" applyFont="1" applyBorder="1" applyAlignment="1">
      <alignment vertical="center"/>
    </xf>
    <xf numFmtId="0" fontId="4" fillId="0" borderId="0" xfId="0" applyFont="1" applyFill="1" applyAlignment="1">
      <alignment/>
    </xf>
    <xf numFmtId="0" fontId="5" fillId="0" borderId="21" xfId="0" applyFont="1" applyFill="1" applyBorder="1" applyAlignment="1">
      <alignment horizontal="centerContinuous"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 horizontal="centerContinuous"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 horizontal="centerContinuous"/>
    </xf>
    <xf numFmtId="0" fontId="4" fillId="0" borderId="23" xfId="0" applyFont="1" applyFill="1" applyBorder="1" applyAlignment="1">
      <alignment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7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 horizontal="centerContinuous"/>
    </xf>
    <xf numFmtId="0" fontId="4" fillId="0" borderId="15" xfId="0" applyFont="1" applyFill="1" applyBorder="1" applyAlignment="1">
      <alignment horizontal="centerContinuous"/>
    </xf>
    <xf numFmtId="0" fontId="4" fillId="0" borderId="26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Continuous"/>
    </xf>
    <xf numFmtId="0" fontId="4" fillId="0" borderId="20" xfId="0" applyFont="1" applyFill="1" applyBorder="1" applyAlignment="1">
      <alignment horizontal="centerContinuous"/>
    </xf>
    <xf numFmtId="0" fontId="4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Continuous" vertical="center" wrapText="1"/>
    </xf>
    <xf numFmtId="0" fontId="4" fillId="0" borderId="31" xfId="0" applyFont="1" applyFill="1" applyBorder="1" applyAlignment="1">
      <alignment horizontal="centerContinuous"/>
    </xf>
    <xf numFmtId="0" fontId="4" fillId="0" borderId="14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left"/>
    </xf>
    <xf numFmtId="0" fontId="4" fillId="0" borderId="32" xfId="0" applyFont="1" applyFill="1" applyBorder="1" applyAlignment="1">
      <alignment horizont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Border="1" applyAlignment="1">
      <alignment horizontal="centerContinuous" vertical="center" wrapText="1"/>
    </xf>
    <xf numFmtId="0" fontId="8" fillId="0" borderId="26" xfId="0" applyFont="1" applyFill="1" applyBorder="1" applyAlignment="1">
      <alignment horizontal="centerContinuous" vertical="center" wrapText="1"/>
    </xf>
    <xf numFmtId="0" fontId="4" fillId="0" borderId="33" xfId="0" applyFont="1" applyFill="1" applyBorder="1" applyAlignment="1">
      <alignment horizontal="centerContinuous" vertical="center" wrapText="1"/>
    </xf>
    <xf numFmtId="0" fontId="4" fillId="0" borderId="0" xfId="0" applyFont="1" applyFill="1" applyAlignment="1">
      <alignment horizontal="center"/>
    </xf>
    <xf numFmtId="0" fontId="4" fillId="0" borderId="34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 horizontal="center"/>
    </xf>
    <xf numFmtId="0" fontId="4" fillId="0" borderId="22" xfId="0" applyFont="1" applyFill="1" applyBorder="1" applyAlignment="1">
      <alignment/>
    </xf>
    <xf numFmtId="0" fontId="4" fillId="0" borderId="23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25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25" xfId="0" applyFont="1" applyFill="1" applyBorder="1" applyAlignment="1">
      <alignment/>
    </xf>
    <xf numFmtId="0" fontId="4" fillId="0" borderId="27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Continuous" wrapText="1"/>
    </xf>
    <xf numFmtId="0" fontId="4" fillId="0" borderId="0" xfId="0" applyFont="1" applyFill="1" applyBorder="1" applyAlignment="1">
      <alignment horizontal="centerContinuous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39" xfId="0" applyFont="1" applyFill="1" applyBorder="1" applyAlignment="1">
      <alignment horizontal="centerContinuous"/>
    </xf>
    <xf numFmtId="0" fontId="4" fillId="0" borderId="40" xfId="0" applyFont="1" applyFill="1" applyBorder="1" applyAlignment="1">
      <alignment horizontal="centerContinuous" wrapText="1"/>
    </xf>
    <xf numFmtId="0" fontId="4" fillId="0" borderId="41" xfId="0" applyFont="1" applyFill="1" applyBorder="1" applyAlignment="1">
      <alignment horizontal="centerContinuous" wrapText="1"/>
    </xf>
    <xf numFmtId="0" fontId="4" fillId="0" borderId="26" xfId="0" applyFont="1" applyFill="1" applyBorder="1" applyAlignment="1">
      <alignment/>
    </xf>
    <xf numFmtId="0" fontId="4" fillId="0" borderId="27" xfId="0" applyFont="1" applyFill="1" applyBorder="1" applyAlignment="1">
      <alignment/>
    </xf>
    <xf numFmtId="0" fontId="4" fillId="0" borderId="4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44" xfId="0" applyFont="1" applyFill="1" applyBorder="1" applyAlignment="1">
      <alignment horizontal="centerContinuous"/>
    </xf>
    <xf numFmtId="0" fontId="4" fillId="0" borderId="25" xfId="0" applyFont="1" applyFill="1" applyBorder="1" applyAlignment="1">
      <alignment horizontal="center"/>
    </xf>
    <xf numFmtId="0" fontId="4" fillId="0" borderId="29" xfId="0" applyFont="1" applyFill="1" applyBorder="1" applyAlignment="1">
      <alignment/>
    </xf>
    <xf numFmtId="0" fontId="4" fillId="0" borderId="17" xfId="0" applyFont="1" applyFill="1" applyBorder="1" applyAlignment="1">
      <alignment/>
    </xf>
    <xf numFmtId="0" fontId="4" fillId="0" borderId="18" xfId="0" applyFont="1" applyFill="1" applyBorder="1" applyAlignment="1">
      <alignment/>
    </xf>
    <xf numFmtId="0" fontId="4" fillId="0" borderId="45" xfId="0" applyFont="1" applyFill="1" applyBorder="1" applyAlignment="1">
      <alignment/>
    </xf>
    <xf numFmtId="0" fontId="4" fillId="0" borderId="46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18" xfId="0" applyFont="1" applyFill="1" applyBorder="1" applyAlignment="1">
      <alignment horizontal="centerContinuous"/>
    </xf>
    <xf numFmtId="0" fontId="4" fillId="0" borderId="47" xfId="0" applyFont="1" applyFill="1" applyBorder="1" applyAlignment="1">
      <alignment/>
    </xf>
    <xf numFmtId="0" fontId="4" fillId="0" borderId="48" xfId="0" applyFont="1" applyFill="1" applyBorder="1" applyAlignment="1">
      <alignment/>
    </xf>
    <xf numFmtId="0" fontId="4" fillId="0" borderId="49" xfId="0" applyFont="1" applyFill="1" applyBorder="1" applyAlignment="1">
      <alignment/>
    </xf>
    <xf numFmtId="0" fontId="7" fillId="0" borderId="50" xfId="0" applyFont="1" applyFill="1" applyBorder="1" applyAlignment="1">
      <alignment/>
    </xf>
    <xf numFmtId="0" fontId="7" fillId="0" borderId="49" xfId="0" applyFont="1" applyFill="1" applyBorder="1" applyAlignment="1">
      <alignment/>
    </xf>
    <xf numFmtId="0" fontId="7" fillId="0" borderId="25" xfId="0" applyFont="1" applyFill="1" applyBorder="1" applyAlignment="1">
      <alignment/>
    </xf>
    <xf numFmtId="0" fontId="7" fillId="0" borderId="26" xfId="0" applyFont="1" applyFill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0" fontId="4" fillId="0" borderId="30" xfId="0" applyFont="1" applyFill="1" applyBorder="1" applyAlignment="1">
      <alignment horizontal="center"/>
    </xf>
    <xf numFmtId="0" fontId="4" fillId="0" borderId="51" xfId="0" applyFont="1" applyFill="1" applyBorder="1" applyAlignment="1">
      <alignment horizontal="center"/>
    </xf>
    <xf numFmtId="0" fontId="4" fillId="0" borderId="52" xfId="0" applyFont="1" applyFill="1" applyBorder="1" applyAlignment="1">
      <alignment/>
    </xf>
    <xf numFmtId="0" fontId="4" fillId="0" borderId="53" xfId="0" applyFont="1" applyFill="1" applyBorder="1" applyAlignment="1">
      <alignment/>
    </xf>
    <xf numFmtId="0" fontId="4" fillId="0" borderId="54" xfId="0" applyFont="1" applyFill="1" applyBorder="1" applyAlignment="1">
      <alignment/>
    </xf>
    <xf numFmtId="0" fontId="4" fillId="0" borderId="41" xfId="0" applyFont="1" applyFill="1" applyBorder="1" applyAlignment="1">
      <alignment/>
    </xf>
    <xf numFmtId="0" fontId="4" fillId="0" borderId="39" xfId="0" applyFont="1" applyFill="1" applyBorder="1" applyAlignment="1">
      <alignment/>
    </xf>
    <xf numFmtId="0" fontId="4" fillId="0" borderId="40" xfId="0" applyFont="1" applyFill="1" applyBorder="1" applyAlignment="1">
      <alignment/>
    </xf>
    <xf numFmtId="0" fontId="4" fillId="0" borderId="55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4" fillId="0" borderId="56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7" fillId="0" borderId="35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vertical="center"/>
    </xf>
    <xf numFmtId="0" fontId="4" fillId="0" borderId="35" xfId="0" applyFont="1" applyFill="1" applyBorder="1" applyAlignment="1">
      <alignment/>
    </xf>
    <xf numFmtId="0" fontId="4" fillId="0" borderId="35" xfId="0" applyFont="1" applyFill="1" applyBorder="1" applyAlignment="1">
      <alignment horizontal="left" vertical="center"/>
    </xf>
    <xf numFmtId="0" fontId="4" fillId="0" borderId="58" xfId="0" applyFont="1" applyFill="1" applyBorder="1" applyAlignment="1">
      <alignment horizontal="left" vertical="center"/>
    </xf>
    <xf numFmtId="0" fontId="4" fillId="0" borderId="55" xfId="0" applyFont="1" applyFill="1" applyBorder="1" applyAlignment="1">
      <alignment horizontal="centerContinuous" vertical="center"/>
    </xf>
    <xf numFmtId="0" fontId="4" fillId="0" borderId="32" xfId="0" applyFont="1" applyFill="1" applyBorder="1" applyAlignment="1">
      <alignment horizontal="centerContinuous" vertical="center"/>
    </xf>
    <xf numFmtId="0" fontId="4" fillId="0" borderId="59" xfId="0" applyFont="1" applyFill="1" applyBorder="1" applyAlignment="1">
      <alignment horizontal="centerContinuous" vertical="center"/>
    </xf>
    <xf numFmtId="0" fontId="4" fillId="0" borderId="60" xfId="0" applyFont="1" applyFill="1" applyBorder="1" applyAlignment="1">
      <alignment/>
    </xf>
    <xf numFmtId="0" fontId="4" fillId="0" borderId="61" xfId="0" applyFont="1" applyFill="1" applyBorder="1" applyAlignment="1">
      <alignment/>
    </xf>
    <xf numFmtId="0" fontId="4" fillId="0" borderId="62" xfId="0" applyFont="1" applyFill="1" applyBorder="1" applyAlignment="1">
      <alignment/>
    </xf>
    <xf numFmtId="0" fontId="4" fillId="0" borderId="63" xfId="0" applyFont="1" applyFill="1" applyBorder="1" applyAlignment="1">
      <alignment horizontal="left"/>
    </xf>
    <xf numFmtId="0" fontId="4" fillId="0" borderId="0" xfId="0" applyFont="1" applyFill="1" applyAlignment="1">
      <alignment horizontal="left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justify" vertical="center"/>
    </xf>
    <xf numFmtId="0" fontId="4" fillId="0" borderId="57" xfId="0" applyFont="1" applyFill="1" applyBorder="1" applyAlignment="1">
      <alignment horizontal="left" vertical="center"/>
    </xf>
    <xf numFmtId="0" fontId="4" fillId="0" borderId="64" xfId="0" applyFont="1" applyFill="1" applyBorder="1" applyAlignment="1">
      <alignment horizontal="justify" vertical="center" textRotation="90"/>
    </xf>
    <xf numFmtId="0" fontId="4" fillId="0" borderId="65" xfId="0" applyFont="1" applyFill="1" applyBorder="1" applyAlignment="1">
      <alignment horizontal="justify" vertical="center" textRotation="90"/>
    </xf>
    <xf numFmtId="0" fontId="4" fillId="0" borderId="25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0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66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1" fillId="0" borderId="67" xfId="0" applyFont="1" applyBorder="1" applyAlignment="1">
      <alignment horizontal="justify" vertical="center"/>
    </xf>
    <xf numFmtId="0" fontId="1" fillId="0" borderId="21" xfId="0" applyFont="1" applyBorder="1" applyAlignment="1">
      <alignment horizontal="center" vertical="center"/>
    </xf>
    <xf numFmtId="0" fontId="1" fillId="0" borderId="21" xfId="0" applyFont="1" applyBorder="1" applyAlignment="1">
      <alignment vertical="center" wrapText="1"/>
    </xf>
    <xf numFmtId="0" fontId="1" fillId="0" borderId="21" xfId="0" applyFont="1" applyBorder="1" applyAlignment="1">
      <alignment vertical="center"/>
    </xf>
    <xf numFmtId="0" fontId="1" fillId="0" borderId="68" xfId="0" applyFont="1" applyBorder="1" applyAlignment="1">
      <alignment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31" xfId="0" applyFont="1" applyFill="1" applyBorder="1" applyAlignment="1">
      <alignment/>
    </xf>
    <xf numFmtId="0" fontId="4" fillId="0" borderId="4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69" xfId="0" applyFont="1" applyFill="1" applyBorder="1" applyAlignment="1">
      <alignment horizontal="center"/>
    </xf>
    <xf numFmtId="0" fontId="4" fillId="0" borderId="42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" vertical="center" wrapText="1"/>
    </xf>
    <xf numFmtId="0" fontId="4" fillId="0" borderId="71" xfId="0" applyFont="1" applyFill="1" applyBorder="1" applyAlignment="1">
      <alignment horizontal="centerContinuous" vertical="center"/>
    </xf>
    <xf numFmtId="0" fontId="4" fillId="0" borderId="44" xfId="0" applyFont="1" applyFill="1" applyBorder="1" applyAlignment="1">
      <alignment horizontal="centerContinuous" vertical="center"/>
    </xf>
    <xf numFmtId="0" fontId="4" fillId="0" borderId="70" xfId="0" applyFont="1" applyFill="1" applyBorder="1" applyAlignment="1">
      <alignment horizontal="centerContinuous" vertical="center" wrapText="1"/>
    </xf>
    <xf numFmtId="0" fontId="4" fillId="0" borderId="27" xfId="0" applyFont="1" applyFill="1" applyBorder="1" applyAlignment="1">
      <alignment horizontal="center" vertical="center"/>
    </xf>
    <xf numFmtId="0" fontId="4" fillId="0" borderId="70" xfId="0" applyFont="1" applyFill="1" applyBorder="1" applyAlignment="1">
      <alignment horizontal="centerContinuous"/>
    </xf>
    <xf numFmtId="0" fontId="4" fillId="0" borderId="71" xfId="0" applyFont="1" applyFill="1" applyBorder="1" applyAlignment="1">
      <alignment horizontal="centerContinuous"/>
    </xf>
    <xf numFmtId="0" fontId="4" fillId="0" borderId="36" xfId="0" applyFont="1" applyFill="1" applyBorder="1" applyAlignment="1">
      <alignment horizontal="centerContinuous"/>
    </xf>
    <xf numFmtId="0" fontId="4" fillId="0" borderId="21" xfId="0" applyFont="1" applyFill="1" applyBorder="1" applyAlignment="1">
      <alignment/>
    </xf>
    <xf numFmtId="0" fontId="4" fillId="0" borderId="67" xfId="0" applyFont="1" applyFill="1" applyBorder="1" applyAlignment="1">
      <alignment/>
    </xf>
    <xf numFmtId="0" fontId="4" fillId="0" borderId="49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53" xfId="0" applyFont="1" applyFill="1" applyBorder="1" applyAlignment="1">
      <alignment/>
    </xf>
    <xf numFmtId="0" fontId="7" fillId="0" borderId="72" xfId="0" applyFont="1" applyFill="1" applyBorder="1" applyAlignment="1">
      <alignment horizontal="center" vertical="center"/>
    </xf>
    <xf numFmtId="0" fontId="7" fillId="0" borderId="58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4" fillId="0" borderId="41" xfId="0" applyFont="1" applyFill="1" applyBorder="1" applyAlignment="1">
      <alignment horizontal="justify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Continuous"/>
    </xf>
    <xf numFmtId="0" fontId="7" fillId="0" borderId="23" xfId="0" applyFont="1" applyFill="1" applyBorder="1" applyAlignment="1">
      <alignment horizontal="center"/>
    </xf>
    <xf numFmtId="0" fontId="7" fillId="0" borderId="24" xfId="0" applyFont="1" applyFill="1" applyBorder="1" applyAlignment="1">
      <alignment horizontal="center"/>
    </xf>
    <xf numFmtId="0" fontId="7" fillId="0" borderId="74" xfId="0" applyFont="1" applyFill="1" applyBorder="1" applyAlignment="1">
      <alignment horizontal="center" vertical="center"/>
    </xf>
    <xf numFmtId="0" fontId="7" fillId="0" borderId="75" xfId="0" applyFont="1" applyFill="1" applyBorder="1" applyAlignment="1">
      <alignment horizontal="center" vertical="center"/>
    </xf>
    <xf numFmtId="0" fontId="7" fillId="0" borderId="76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  <xf numFmtId="0" fontId="7" fillId="0" borderId="44" xfId="0" applyFont="1" applyFill="1" applyBorder="1" applyAlignment="1">
      <alignment horizontal="center"/>
    </xf>
    <xf numFmtId="0" fontId="7" fillId="0" borderId="70" xfId="0" applyFont="1" applyFill="1" applyBorder="1" applyAlignment="1">
      <alignment horizontal="center"/>
    </xf>
    <xf numFmtId="0" fontId="7" fillId="0" borderId="71" xfId="0" applyFont="1" applyFill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25" xfId="0" applyFont="1" applyBorder="1" applyAlignment="1">
      <alignment horizontal="left"/>
    </xf>
    <xf numFmtId="0" fontId="4" fillId="0" borderId="26" xfId="0" applyFont="1" applyBorder="1" applyAlignment="1">
      <alignment horizontal="center"/>
    </xf>
    <xf numFmtId="0" fontId="4" fillId="0" borderId="26" xfId="0" applyFont="1" applyBorder="1" applyAlignment="1">
      <alignment horizontal="left"/>
    </xf>
    <xf numFmtId="0" fontId="4" fillId="0" borderId="27" xfId="0" applyFont="1" applyBorder="1" applyAlignment="1">
      <alignment horizontal="left"/>
    </xf>
    <xf numFmtId="0" fontId="7" fillId="0" borderId="0" xfId="0" applyFont="1" applyAlignment="1">
      <alignment horizontal="justify" vertical="center"/>
    </xf>
    <xf numFmtId="0" fontId="4" fillId="0" borderId="28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25" xfId="0" applyFont="1" applyBorder="1" applyAlignment="1">
      <alignment horizontal="left"/>
    </xf>
    <xf numFmtId="0" fontId="12" fillId="0" borderId="25" xfId="0" applyFont="1" applyBorder="1" applyAlignment="1">
      <alignment horizontal="left"/>
    </xf>
    <xf numFmtId="0" fontId="12" fillId="0" borderId="26" xfId="0" applyFont="1" applyBorder="1" applyAlignment="1">
      <alignment horizontal="center"/>
    </xf>
    <xf numFmtId="0" fontId="12" fillId="0" borderId="27" xfId="0" applyFont="1" applyBorder="1" applyAlignment="1">
      <alignment horizontal="center"/>
    </xf>
    <xf numFmtId="0" fontId="4" fillId="0" borderId="77" xfId="0" applyFont="1" applyFill="1" applyBorder="1" applyAlignment="1">
      <alignment horizontal="center" vertical="center"/>
    </xf>
    <xf numFmtId="0" fontId="4" fillId="0" borderId="6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7" fillId="0" borderId="26" xfId="0" applyFont="1" applyBorder="1" applyAlignment="1">
      <alignment horizontal="left"/>
    </xf>
    <xf numFmtId="0" fontId="4" fillId="0" borderId="0" xfId="0" applyFont="1" applyAlignment="1">
      <alignment/>
    </xf>
    <xf numFmtId="0" fontId="12" fillId="0" borderId="26" xfId="0" applyFont="1" applyBorder="1" applyAlignment="1">
      <alignment horizontal="right"/>
    </xf>
    <xf numFmtId="0" fontId="7" fillId="0" borderId="23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justify"/>
    </xf>
    <xf numFmtId="0" fontId="0" fillId="0" borderId="0" xfId="0" applyAlignment="1">
      <alignment horizontal="justify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shrinkToFit="1"/>
    </xf>
    <xf numFmtId="0" fontId="4" fillId="0" borderId="1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36" xfId="0" applyFont="1" applyFill="1" applyBorder="1" applyAlignment="1">
      <alignment/>
    </xf>
    <xf numFmtId="4" fontId="4" fillId="0" borderId="0" xfId="0" applyNumberFormat="1" applyFont="1" applyFill="1" applyBorder="1" applyAlignment="1">
      <alignment/>
    </xf>
    <xf numFmtId="4" fontId="4" fillId="0" borderId="0" xfId="0" applyNumberFormat="1" applyFont="1" applyFill="1" applyAlignment="1">
      <alignment vertical="center"/>
    </xf>
    <xf numFmtId="0" fontId="4" fillId="0" borderId="0" xfId="0" applyNumberFormat="1" applyFont="1" applyFill="1" applyAlignment="1">
      <alignment/>
    </xf>
    <xf numFmtId="0" fontId="1" fillId="0" borderId="16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Alignment="1">
      <alignment horizontal="left" vertical="center" wrapText="1"/>
    </xf>
    <xf numFmtId="0" fontId="11" fillId="0" borderId="0" xfId="0" applyFont="1" applyAlignment="1">
      <alignment horizontal="center" vertical="center" wrapText="1"/>
    </xf>
    <xf numFmtId="0" fontId="0" fillId="0" borderId="26" xfId="0" applyBorder="1" applyAlignment="1">
      <alignment horizontal="left" vertical="center" wrapText="1"/>
    </xf>
    <xf numFmtId="0" fontId="0" fillId="0" borderId="26" xfId="0" applyBorder="1" applyAlignment="1">
      <alignment horizontal="left" vertical="center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1" fillId="0" borderId="26" xfId="0" applyFont="1" applyBorder="1" applyAlignment="1">
      <alignment/>
    </xf>
    <xf numFmtId="0" fontId="11" fillId="0" borderId="0" xfId="0" applyFont="1" applyAlignment="1">
      <alignment horizontal="left" indent="7"/>
    </xf>
    <xf numFmtId="0" fontId="11" fillId="0" borderId="26" xfId="0" applyFont="1" applyBorder="1" applyAlignment="1">
      <alignment horizontal="center" vertical="center" textRotation="90" shrinkToFit="1"/>
    </xf>
    <xf numFmtId="0" fontId="0" fillId="0" borderId="0" xfId="0" applyAlignment="1">
      <alignment shrinkToFit="1"/>
    </xf>
    <xf numFmtId="0" fontId="11" fillId="0" borderId="26" xfId="0" applyFont="1" applyBorder="1" applyAlignment="1">
      <alignment horizontal="center" vertical="center" textRotation="90"/>
    </xf>
    <xf numFmtId="49" fontId="0" fillId="0" borderId="0" xfId="0" applyNumberFormat="1" applyAlignment="1">
      <alignment horizontal="center" vertical="center" wrapText="1"/>
    </xf>
    <xf numFmtId="0" fontId="0" fillId="0" borderId="61" xfId="0" applyBorder="1" applyAlignment="1">
      <alignment/>
    </xf>
    <xf numFmtId="0" fontId="0" fillId="0" borderId="61" xfId="0" applyBorder="1" applyAlignment="1">
      <alignment vertical="center"/>
    </xf>
    <xf numFmtId="0" fontId="0" fillId="0" borderId="61" xfId="0" applyBorder="1" applyAlignment="1">
      <alignment vertical="center" wrapText="1"/>
    </xf>
    <xf numFmtId="0" fontId="0" fillId="0" borderId="61" xfId="0" applyBorder="1" applyAlignment="1">
      <alignment horizontal="center" vertical="center"/>
    </xf>
    <xf numFmtId="0" fontId="0" fillId="0" borderId="0" xfId="0" applyAlignment="1">
      <alignment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0" xfId="0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 horizontal="center" vertical="center" textRotation="90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/>
    </xf>
    <xf numFmtId="0" fontId="11" fillId="0" borderId="2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 textRotation="90" shrinkToFit="1"/>
    </xf>
    <xf numFmtId="0" fontId="0" fillId="0" borderId="0" xfId="0" applyAlignment="1">
      <alignment horizontal="center" vertical="center" shrinkToFit="1"/>
    </xf>
    <xf numFmtId="0" fontId="0" fillId="0" borderId="38" xfId="0" applyBorder="1" applyAlignment="1">
      <alignment horizontal="center" vertical="center"/>
    </xf>
    <xf numFmtId="0" fontId="0" fillId="0" borderId="26" xfId="0" applyBorder="1" applyAlignment="1">
      <alignment horizontal="center" vertical="center" textRotation="90" shrinkToFit="1"/>
    </xf>
    <xf numFmtId="0" fontId="0" fillId="0" borderId="40" xfId="0" applyBorder="1" applyAlignment="1">
      <alignment horizontal="left" vertical="center" wrapText="1"/>
    </xf>
    <xf numFmtId="0" fontId="0" fillId="0" borderId="40" xfId="0" applyBorder="1" applyAlignment="1">
      <alignment horizontal="center" vertical="center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Fill="1" applyBorder="1" applyAlignment="1">
      <alignment horizontal="center" vertical="center"/>
    </xf>
    <xf numFmtId="0" fontId="0" fillId="0" borderId="26" xfId="0" applyBorder="1" applyAlignment="1">
      <alignment horizontal="left" vertical="center" shrinkToFit="1"/>
    </xf>
    <xf numFmtId="0" fontId="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textRotation="90" wrapText="1"/>
    </xf>
    <xf numFmtId="0" fontId="11" fillId="0" borderId="26" xfId="0" applyFont="1" applyBorder="1" applyAlignment="1">
      <alignment horizontal="center" vertical="center" wrapText="1"/>
    </xf>
    <xf numFmtId="0" fontId="0" fillId="0" borderId="26" xfId="0" applyFont="1" applyBorder="1" applyAlignment="1">
      <alignment/>
    </xf>
    <xf numFmtId="0" fontId="0" fillId="0" borderId="26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7" fillId="0" borderId="2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7" fillId="0" borderId="77" xfId="0" applyFont="1" applyFill="1" applyBorder="1" applyAlignment="1">
      <alignment horizontal="center" vertical="center"/>
    </xf>
    <xf numFmtId="0" fontId="4" fillId="0" borderId="78" xfId="0" applyFont="1" applyFill="1" applyBorder="1" applyAlignment="1">
      <alignment horizontal="left"/>
    </xf>
    <xf numFmtId="0" fontId="4" fillId="0" borderId="34" xfId="0" applyFont="1" applyFill="1" applyBorder="1" applyAlignment="1">
      <alignment vertical="center"/>
    </xf>
    <xf numFmtId="0" fontId="4" fillId="0" borderId="34" xfId="0" applyFont="1" applyFill="1" applyBorder="1" applyAlignment="1">
      <alignment/>
    </xf>
    <xf numFmtId="0" fontId="4" fillId="0" borderId="34" xfId="0" applyFont="1" applyFill="1" applyBorder="1" applyAlignment="1">
      <alignment horizontal="left" vertical="center"/>
    </xf>
    <xf numFmtId="0" fontId="4" fillId="0" borderId="66" xfId="0" applyFont="1" applyFill="1" applyBorder="1" applyAlignment="1">
      <alignment/>
    </xf>
    <xf numFmtId="0" fontId="4" fillId="0" borderId="35" xfId="0" applyFont="1" applyFill="1" applyBorder="1" applyAlignment="1">
      <alignment textRotation="90"/>
    </xf>
    <xf numFmtId="0" fontId="0" fillId="0" borderId="0" xfId="0" applyAlignment="1">
      <alignment textRotation="90"/>
    </xf>
    <xf numFmtId="0" fontId="4" fillId="0" borderId="13" xfId="0" applyFont="1" applyFill="1" applyBorder="1" applyAlignment="1">
      <alignment/>
    </xf>
    <xf numFmtId="0" fontId="4" fillId="0" borderId="72" xfId="0" applyFont="1" applyFill="1" applyBorder="1" applyAlignment="1">
      <alignment/>
    </xf>
    <xf numFmtId="0" fontId="4" fillId="0" borderId="36" xfId="0" applyFont="1" applyFill="1" applyBorder="1" applyAlignment="1">
      <alignment/>
    </xf>
    <xf numFmtId="0" fontId="7" fillId="0" borderId="13" xfId="0" applyFont="1" applyFill="1" applyBorder="1" applyAlignment="1">
      <alignment/>
    </xf>
    <xf numFmtId="0" fontId="4" fillId="0" borderId="79" xfId="0" applyFont="1" applyFill="1" applyBorder="1" applyAlignment="1">
      <alignment/>
    </xf>
    <xf numFmtId="0" fontId="0" fillId="0" borderId="0" xfId="0" applyBorder="1" applyAlignment="1">
      <alignment textRotation="90"/>
    </xf>
    <xf numFmtId="0" fontId="4" fillId="0" borderId="71" xfId="0" applyFont="1" applyFill="1" applyBorder="1" applyAlignment="1">
      <alignment horizontal="center" vertical="center"/>
    </xf>
    <xf numFmtId="0" fontId="4" fillId="0" borderId="71" xfId="0" applyFont="1" applyFill="1" applyBorder="1" applyAlignment="1">
      <alignment horizontal="centerContinuous" vertical="center" wrapText="1"/>
    </xf>
    <xf numFmtId="0" fontId="6" fillId="0" borderId="0" xfId="0" applyFont="1" applyFill="1" applyAlignment="1">
      <alignment horizontal="center"/>
    </xf>
    <xf numFmtId="0" fontId="11" fillId="0" borderId="26" xfId="0" applyFont="1" applyBorder="1" applyAlignment="1">
      <alignment textRotation="90"/>
    </xf>
    <xf numFmtId="0" fontId="11" fillId="0" borderId="26" xfId="0" applyFont="1" applyBorder="1" applyAlignment="1">
      <alignment horizontal="center" textRotation="90" wrapText="1"/>
    </xf>
    <xf numFmtId="0" fontId="11" fillId="0" borderId="26" xfId="0" applyFont="1" applyBorder="1" applyAlignment="1">
      <alignment horizontal="center" textRotation="90"/>
    </xf>
    <xf numFmtId="0" fontId="0" fillId="0" borderId="26" xfId="0" applyBorder="1" applyAlignment="1">
      <alignment vertical="center" wrapText="1"/>
    </xf>
    <xf numFmtId="0" fontId="11" fillId="0" borderId="26" xfId="0" applyFont="1" applyBorder="1" applyAlignment="1">
      <alignment vertical="center" textRotation="90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17" fillId="0" borderId="0" xfId="0" applyFont="1" applyAlignment="1">
      <alignment/>
    </xf>
    <xf numFmtId="0" fontId="11" fillId="0" borderId="26" xfId="0" applyFont="1" applyBorder="1" applyAlignment="1">
      <alignment horizontal="center" vertical="center" textRotation="90" wrapText="1" shrinkToFit="1"/>
    </xf>
    <xf numFmtId="49" fontId="0" fillId="0" borderId="0" xfId="0" applyNumberFormat="1" applyAlignment="1">
      <alignment/>
    </xf>
    <xf numFmtId="0" fontId="0" fillId="0" borderId="0" xfId="0" applyFill="1" applyAlignment="1">
      <alignment/>
    </xf>
    <xf numFmtId="0" fontId="11" fillId="0" borderId="80" xfId="0" applyFont="1" applyFill="1" applyBorder="1" applyAlignment="1">
      <alignment horizontal="center" vertical="center"/>
    </xf>
    <xf numFmtId="0" fontId="11" fillId="0" borderId="80" xfId="0" applyFont="1" applyFill="1" applyBorder="1" applyAlignment="1">
      <alignment horizontal="center" vertical="center" wrapText="1"/>
    </xf>
    <xf numFmtId="0" fontId="0" fillId="0" borderId="80" xfId="0" applyFill="1" applyBorder="1" applyAlignment="1">
      <alignment vertical="center" wrapText="1"/>
    </xf>
    <xf numFmtId="0" fontId="0" fillId="0" borderId="80" xfId="0" applyFill="1" applyBorder="1" applyAlignment="1">
      <alignment/>
    </xf>
    <xf numFmtId="0" fontId="0" fillId="0" borderId="0" xfId="71" applyFont="1" applyFill="1">
      <alignment/>
      <protection/>
    </xf>
    <xf numFmtId="0" fontId="11" fillId="0" borderId="80" xfId="0" applyFont="1" applyFill="1" applyBorder="1" applyAlignment="1">
      <alignment horizontal="center" vertical="center" textRotation="90" wrapText="1"/>
    </xf>
    <xf numFmtId="0" fontId="11" fillId="0" borderId="80" xfId="0" applyFont="1" applyFill="1" applyBorder="1" applyAlignment="1">
      <alignment horizontal="center" vertical="center" textRotation="90"/>
    </xf>
    <xf numFmtId="0" fontId="11" fillId="0" borderId="26" xfId="0" applyFont="1" applyBorder="1" applyAlignment="1">
      <alignment/>
    </xf>
    <xf numFmtId="190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right"/>
    </xf>
    <xf numFmtId="0" fontId="26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27" fillId="0" borderId="0" xfId="0" applyFont="1" applyFill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34" xfId="0" applyFont="1" applyBorder="1" applyAlignment="1">
      <alignment horizontal="center" vertical="top"/>
    </xf>
    <xf numFmtId="0" fontId="1" fillId="0" borderId="21" xfId="0" applyFont="1" applyBorder="1" applyAlignment="1">
      <alignment vertical="center" wrapText="1"/>
    </xf>
    <xf numFmtId="0" fontId="1" fillId="0" borderId="16" xfId="0" applyFont="1" applyBorder="1" applyAlignment="1">
      <alignment vertical="center" wrapText="1"/>
    </xf>
    <xf numFmtId="0" fontId="3" fillId="0" borderId="4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73" xfId="0" applyFont="1" applyBorder="1" applyAlignment="1">
      <alignment horizontal="center" vertical="center" wrapText="1"/>
    </xf>
    <xf numFmtId="0" fontId="3" fillId="0" borderId="66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81" xfId="0" applyFont="1" applyBorder="1" applyAlignment="1">
      <alignment horizontal="center" vertical="center" wrapText="1"/>
    </xf>
    <xf numFmtId="0" fontId="3" fillId="0" borderId="64" xfId="0" applyFont="1" applyBorder="1" applyAlignment="1">
      <alignment horizontal="center" vertical="center" wrapText="1"/>
    </xf>
    <xf numFmtId="0" fontId="3" fillId="0" borderId="7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3" fillId="0" borderId="24" xfId="0" applyFont="1" applyBorder="1" applyAlignment="1">
      <alignment horizontal="center" vertical="center"/>
    </xf>
    <xf numFmtId="0" fontId="1" fillId="0" borderId="16" xfId="0" applyFont="1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82" xfId="0" applyFont="1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0" fillId="0" borderId="20" xfId="0" applyBorder="1" applyAlignment="1">
      <alignment horizontal="left" vertical="center" wrapText="1"/>
    </xf>
    <xf numFmtId="0" fontId="4" fillId="0" borderId="18" xfId="0" applyFont="1" applyFill="1" applyBorder="1" applyAlignment="1">
      <alignment horizontal="left" vertical="justify"/>
    </xf>
    <xf numFmtId="0" fontId="4" fillId="0" borderId="46" xfId="0" applyFont="1" applyFill="1" applyBorder="1" applyAlignment="1">
      <alignment horizontal="left" vertical="justify"/>
    </xf>
    <xf numFmtId="0" fontId="4" fillId="0" borderId="40" xfId="0" applyFont="1" applyFill="1" applyBorder="1" applyAlignment="1">
      <alignment horizontal="center"/>
    </xf>
    <xf numFmtId="0" fontId="7" fillId="0" borderId="32" xfId="0" applyFont="1" applyFill="1" applyBorder="1" applyAlignment="1">
      <alignment horizontal="center"/>
    </xf>
    <xf numFmtId="0" fontId="7" fillId="0" borderId="59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11" fillId="0" borderId="46" xfId="0" applyFont="1" applyBorder="1" applyAlignment="1">
      <alignment horizontal="center" vertical="center"/>
    </xf>
    <xf numFmtId="0" fontId="7" fillId="0" borderId="83" xfId="0" applyFont="1" applyFill="1" applyBorder="1" applyAlignment="1">
      <alignment horizontal="center"/>
    </xf>
    <xf numFmtId="0" fontId="7" fillId="0" borderId="56" xfId="0" applyFont="1" applyFill="1" applyBorder="1" applyAlignment="1">
      <alignment horizontal="center"/>
    </xf>
    <xf numFmtId="0" fontId="4" fillId="0" borderId="57" xfId="0" applyFont="1" applyFill="1" applyBorder="1" applyAlignment="1">
      <alignment horizontal="center" vertical="justify" textRotation="90"/>
    </xf>
    <xf numFmtId="0" fontId="4" fillId="0" borderId="63" xfId="0" applyFont="1" applyFill="1" applyBorder="1" applyAlignment="1">
      <alignment horizontal="center" vertical="justify" textRotation="90"/>
    </xf>
    <xf numFmtId="0" fontId="4" fillId="0" borderId="35" xfId="0" applyFont="1" applyFill="1" applyBorder="1" applyAlignment="1">
      <alignment horizontal="center" vertical="justify" textRotation="90"/>
    </xf>
    <xf numFmtId="0" fontId="4" fillId="0" borderId="0" xfId="0" applyFont="1" applyFill="1" applyBorder="1" applyAlignment="1">
      <alignment horizontal="center" vertical="justify" textRotation="90"/>
    </xf>
    <xf numFmtId="0" fontId="4" fillId="0" borderId="34" xfId="0" applyFont="1" applyFill="1" applyBorder="1" applyAlignment="1">
      <alignment horizontal="center" vertical="justify" textRotation="90"/>
    </xf>
    <xf numFmtId="0" fontId="4" fillId="0" borderId="26" xfId="0" applyFont="1" applyFill="1" applyBorder="1" applyAlignment="1">
      <alignment horizontal="center" vertical="justify" textRotation="90"/>
    </xf>
    <xf numFmtId="0" fontId="4" fillId="0" borderId="10" xfId="0" applyFont="1" applyFill="1" applyBorder="1" applyAlignment="1">
      <alignment horizontal="center" vertical="justify" textRotation="90"/>
    </xf>
    <xf numFmtId="0" fontId="4" fillId="0" borderId="32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4" fillId="0" borderId="84" xfId="0" applyFont="1" applyFill="1" applyBorder="1" applyAlignment="1">
      <alignment horizontal="center"/>
    </xf>
    <xf numFmtId="0" fontId="4" fillId="0" borderId="85" xfId="0" applyFont="1" applyFill="1" applyBorder="1" applyAlignment="1">
      <alignment horizontal="center"/>
    </xf>
    <xf numFmtId="0" fontId="7" fillId="0" borderId="86" xfId="0" applyFont="1" applyFill="1" applyBorder="1" applyAlignment="1">
      <alignment horizontal="center" vertical="center"/>
    </xf>
    <xf numFmtId="0" fontId="7" fillId="0" borderId="87" xfId="0" applyFont="1" applyFill="1" applyBorder="1" applyAlignment="1">
      <alignment horizontal="center" vertical="center"/>
    </xf>
    <xf numFmtId="0" fontId="7" fillId="0" borderId="81" xfId="0" applyFont="1" applyFill="1" applyBorder="1" applyAlignment="1">
      <alignment horizontal="center" vertical="center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26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16" xfId="0" applyBorder="1" applyAlignment="1">
      <alignment/>
    </xf>
    <xf numFmtId="0" fontId="4" fillId="0" borderId="15" xfId="0" applyFont="1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4" fillId="0" borderId="52" xfId="0" applyFont="1" applyFill="1" applyBorder="1" applyAlignment="1">
      <alignment horizontal="center"/>
    </xf>
    <xf numFmtId="0" fontId="0" fillId="0" borderId="54" xfId="0" applyFont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7" fillId="0" borderId="16" xfId="0" applyFont="1" applyFill="1" applyBorder="1" applyAlignment="1">
      <alignment/>
    </xf>
    <xf numFmtId="0" fontId="0" fillId="0" borderId="20" xfId="0" applyBorder="1" applyAlignment="1">
      <alignment/>
    </xf>
    <xf numFmtId="0" fontId="7" fillId="0" borderId="15" xfId="0" applyFont="1" applyFill="1" applyBorder="1" applyAlignment="1">
      <alignment/>
    </xf>
    <xf numFmtId="0" fontId="7" fillId="0" borderId="33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vertical="center"/>
    </xf>
    <xf numFmtId="0" fontId="7" fillId="0" borderId="72" xfId="0" applyFont="1" applyFill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59" xfId="0" applyBorder="1" applyAlignment="1">
      <alignment horizontal="center"/>
    </xf>
    <xf numFmtId="0" fontId="7" fillId="0" borderId="55" xfId="0" applyFont="1" applyFill="1" applyBorder="1" applyAlignment="1">
      <alignment horizontal="center"/>
    </xf>
    <xf numFmtId="0" fontId="7" fillId="0" borderId="15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0" fontId="5" fillId="0" borderId="53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7" fillId="0" borderId="0" xfId="0" applyFont="1" applyFill="1" applyAlignment="1">
      <alignment horizontal="justify" vertical="center"/>
    </xf>
    <xf numFmtId="0" fontId="4" fillId="0" borderId="64" xfId="0" applyFont="1" applyFill="1" applyBorder="1" applyAlignment="1">
      <alignment horizontal="center" vertical="justify" textRotation="90"/>
    </xf>
    <xf numFmtId="0" fontId="4" fillId="0" borderId="61" xfId="0" applyFont="1" applyFill="1" applyBorder="1" applyAlignment="1">
      <alignment horizontal="center" vertical="justify" textRotation="90"/>
    </xf>
    <xf numFmtId="0" fontId="4" fillId="0" borderId="75" xfId="0" applyFont="1" applyFill="1" applyBorder="1" applyAlignment="1">
      <alignment horizontal="center" vertical="justify" textRotation="90"/>
    </xf>
    <xf numFmtId="0" fontId="4" fillId="0" borderId="82" xfId="0" applyFont="1" applyFill="1" applyBorder="1" applyAlignment="1">
      <alignment horizontal="center" vertical="justify" textRotation="90"/>
    </xf>
    <xf numFmtId="0" fontId="4" fillId="0" borderId="60" xfId="0" applyFont="1" applyFill="1" applyBorder="1" applyAlignment="1">
      <alignment horizontal="center" vertical="justify" textRotation="90"/>
    </xf>
    <xf numFmtId="0" fontId="4" fillId="0" borderId="74" xfId="0" applyFont="1" applyFill="1" applyBorder="1" applyAlignment="1">
      <alignment horizontal="center" vertical="justify" textRotation="90"/>
    </xf>
    <xf numFmtId="0" fontId="4" fillId="0" borderId="0" xfId="0" applyFont="1" applyFill="1" applyAlignment="1">
      <alignment/>
    </xf>
    <xf numFmtId="0" fontId="0" fillId="0" borderId="0" xfId="0" applyAlignment="1">
      <alignment/>
    </xf>
    <xf numFmtId="0" fontId="4" fillId="0" borderId="83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56" xfId="0" applyFont="1" applyFill="1" applyBorder="1" applyAlignment="1">
      <alignment horizontal="center"/>
    </xf>
    <xf numFmtId="0" fontId="4" fillId="0" borderId="25" xfId="0" applyFont="1" applyFill="1" applyBorder="1" applyAlignment="1">
      <alignment horizontal="center" wrapText="1"/>
    </xf>
    <xf numFmtId="0" fontId="4" fillId="0" borderId="26" xfId="0" applyFont="1" applyFill="1" applyBorder="1" applyAlignment="1">
      <alignment horizontal="center" wrapText="1"/>
    </xf>
    <xf numFmtId="0" fontId="4" fillId="0" borderId="27" xfId="0" applyFont="1" applyFill="1" applyBorder="1" applyAlignment="1">
      <alignment horizontal="center" wrapText="1"/>
    </xf>
    <xf numFmtId="0" fontId="4" fillId="0" borderId="55" xfId="0" applyFont="1" applyFill="1" applyBorder="1" applyAlignment="1">
      <alignment horizontal="right"/>
    </xf>
    <xf numFmtId="0" fontId="4" fillId="0" borderId="32" xfId="0" applyFont="1" applyFill="1" applyBorder="1" applyAlignment="1">
      <alignment horizontal="right"/>
    </xf>
    <xf numFmtId="0" fontId="4" fillId="0" borderId="78" xfId="0" applyFont="1" applyFill="1" applyBorder="1" applyAlignment="1">
      <alignment horizontal="center" vertical="justify" textRotation="90"/>
    </xf>
    <xf numFmtId="0" fontId="4" fillId="0" borderId="65" xfId="0" applyFont="1" applyFill="1" applyBorder="1" applyAlignment="1">
      <alignment horizontal="center" vertical="justify" textRotation="90"/>
    </xf>
    <xf numFmtId="0" fontId="4" fillId="0" borderId="62" xfId="0" applyFont="1" applyFill="1" applyBorder="1" applyAlignment="1">
      <alignment horizontal="center" vertical="justify" textRotation="90"/>
    </xf>
    <xf numFmtId="0" fontId="4" fillId="0" borderId="76" xfId="0" applyFont="1" applyFill="1" applyBorder="1" applyAlignment="1">
      <alignment horizontal="center" vertical="justify" textRotation="90"/>
    </xf>
    <xf numFmtId="0" fontId="5" fillId="0" borderId="0" xfId="0" applyFont="1" applyFill="1" applyAlignment="1">
      <alignment horizontal="left"/>
    </xf>
    <xf numFmtId="0" fontId="4" fillId="0" borderId="21" xfId="0" applyFont="1" applyFill="1" applyBorder="1" applyAlignment="1">
      <alignment horizontal="center"/>
    </xf>
    <xf numFmtId="0" fontId="0" fillId="0" borderId="21" xfId="0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justify" textRotation="90"/>
    </xf>
    <xf numFmtId="0" fontId="4" fillId="0" borderId="77" xfId="0" applyFont="1" applyFill="1" applyBorder="1" applyAlignment="1">
      <alignment horizontal="center" vertical="justify" textRotation="90"/>
    </xf>
    <xf numFmtId="0" fontId="4" fillId="0" borderId="53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right" vertical="justify"/>
    </xf>
    <xf numFmtId="0" fontId="5" fillId="0" borderId="0" xfId="0" applyFont="1" applyFill="1" applyAlignment="1">
      <alignment horizontal="right"/>
    </xf>
    <xf numFmtId="0" fontId="6" fillId="0" borderId="0" xfId="0" applyFont="1" applyFill="1" applyAlignment="1">
      <alignment horizontal="center"/>
    </xf>
    <xf numFmtId="0" fontId="4" fillId="0" borderId="57" xfId="0" applyFont="1" applyFill="1" applyBorder="1" applyAlignment="1">
      <alignment horizontal="center" textRotation="90"/>
    </xf>
    <xf numFmtId="0" fontId="4" fillId="0" borderId="63" xfId="0" applyFont="1" applyFill="1" applyBorder="1" applyAlignment="1">
      <alignment horizontal="center" textRotation="90"/>
    </xf>
    <xf numFmtId="0" fontId="4" fillId="0" borderId="78" xfId="0" applyFont="1" applyFill="1" applyBorder="1" applyAlignment="1">
      <alignment horizontal="center" textRotation="90"/>
    </xf>
    <xf numFmtId="0" fontId="5" fillId="0" borderId="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 vertical="center" wrapText="1"/>
    </xf>
    <xf numFmtId="0" fontId="4" fillId="0" borderId="72" xfId="0" applyFont="1" applyFill="1" applyBorder="1" applyAlignment="1">
      <alignment horizontal="center" vertical="justify" textRotation="90"/>
    </xf>
    <xf numFmtId="0" fontId="4" fillId="0" borderId="73" xfId="0" applyFont="1" applyFill="1" applyBorder="1" applyAlignment="1">
      <alignment horizontal="center" vertical="justify" textRotation="90"/>
    </xf>
    <xf numFmtId="0" fontId="4" fillId="0" borderId="36" xfId="0" applyFont="1" applyFill="1" applyBorder="1" applyAlignment="1">
      <alignment horizontal="center" vertical="justify" textRotation="90"/>
    </xf>
    <xf numFmtId="0" fontId="4" fillId="0" borderId="37" xfId="0" applyFont="1" applyFill="1" applyBorder="1" applyAlignment="1">
      <alignment horizontal="center" vertical="justify" textRotation="90"/>
    </xf>
    <xf numFmtId="0" fontId="4" fillId="0" borderId="66" xfId="0" applyFont="1" applyFill="1" applyBorder="1" applyAlignment="1">
      <alignment horizontal="center" vertical="justify" textRotation="90"/>
    </xf>
    <xf numFmtId="0" fontId="4" fillId="0" borderId="81" xfId="0" applyFont="1" applyFill="1" applyBorder="1" applyAlignment="1">
      <alignment horizontal="center" vertical="justify" textRotation="90"/>
    </xf>
    <xf numFmtId="0" fontId="4" fillId="0" borderId="41" xfId="0" applyFont="1" applyFill="1" applyBorder="1" applyAlignment="1">
      <alignment horizontal="center" vertical="justify" textRotation="90"/>
    </xf>
    <xf numFmtId="0" fontId="7" fillId="0" borderId="43" xfId="0" applyFont="1" applyFill="1" applyBorder="1" applyAlignment="1">
      <alignment horizontal="center"/>
    </xf>
    <xf numFmtId="0" fontId="4" fillId="0" borderId="52" xfId="0" applyFont="1" applyFill="1" applyBorder="1" applyAlignment="1">
      <alignment horizontal="center" vertical="justify" textRotation="90"/>
    </xf>
    <xf numFmtId="0" fontId="4" fillId="0" borderId="54" xfId="0" applyFont="1" applyFill="1" applyBorder="1" applyAlignment="1">
      <alignment horizontal="center" vertical="justify" textRotation="90"/>
    </xf>
    <xf numFmtId="0" fontId="4" fillId="0" borderId="84" xfId="0" applyFont="1" applyFill="1" applyBorder="1" applyAlignment="1">
      <alignment horizontal="center" vertical="justify" textRotation="90"/>
    </xf>
    <xf numFmtId="0" fontId="4" fillId="0" borderId="38" xfId="0" applyFont="1" applyFill="1" applyBorder="1" applyAlignment="1">
      <alignment horizontal="center" vertical="justify" textRotation="90"/>
    </xf>
    <xf numFmtId="0" fontId="4" fillId="0" borderId="72" xfId="0" applyFont="1" applyFill="1" applyBorder="1" applyAlignment="1">
      <alignment horizontal="justify" vertical="center"/>
    </xf>
    <xf numFmtId="0" fontId="4" fillId="0" borderId="35" xfId="0" applyFont="1" applyFill="1" applyBorder="1" applyAlignment="1">
      <alignment horizontal="justify" vertical="center"/>
    </xf>
    <xf numFmtId="0" fontId="4" fillId="0" borderId="58" xfId="0" applyFont="1" applyFill="1" applyBorder="1" applyAlignment="1">
      <alignment horizontal="justify" vertical="center"/>
    </xf>
    <xf numFmtId="0" fontId="4" fillId="0" borderId="67" xfId="0" applyFont="1" applyFill="1" applyBorder="1" applyAlignment="1">
      <alignment horizontal="justify" vertical="center"/>
    </xf>
    <xf numFmtId="0" fontId="4" fillId="0" borderId="21" xfId="0" applyFont="1" applyFill="1" applyBorder="1" applyAlignment="1">
      <alignment horizontal="justify" vertical="center"/>
    </xf>
    <xf numFmtId="0" fontId="4" fillId="0" borderId="68" xfId="0" applyFont="1" applyFill="1" applyBorder="1" applyAlignment="1">
      <alignment horizontal="justify" vertical="center"/>
    </xf>
    <xf numFmtId="0" fontId="4" fillId="0" borderId="16" xfId="0" applyFont="1" applyFill="1" applyBorder="1" applyAlignment="1">
      <alignment/>
    </xf>
    <xf numFmtId="0" fontId="4" fillId="0" borderId="43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7" fillId="0" borderId="55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/>
    </xf>
    <xf numFmtId="0" fontId="7" fillId="0" borderId="59" xfId="0" applyFont="1" applyFill="1" applyBorder="1" applyAlignment="1">
      <alignment horizontal="center" vertical="center"/>
    </xf>
    <xf numFmtId="0" fontId="7" fillId="0" borderId="35" xfId="0" applyFont="1" applyFill="1" applyBorder="1" applyAlignment="1">
      <alignment horizontal="center" vertical="center"/>
    </xf>
    <xf numFmtId="0" fontId="7" fillId="0" borderId="73" xfId="0" applyFont="1" applyFill="1" applyBorder="1" applyAlignment="1">
      <alignment horizontal="center" vertical="center"/>
    </xf>
    <xf numFmtId="0" fontId="7" fillId="0" borderId="56" xfId="0" applyFont="1" applyFill="1" applyBorder="1" applyAlignment="1">
      <alignment horizontal="center" vertical="center"/>
    </xf>
    <xf numFmtId="0" fontId="7" fillId="0" borderId="66" xfId="0" applyFont="1" applyFill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0" fillId="0" borderId="36" xfId="0" applyBorder="1" applyAlignment="1">
      <alignment horizontal="center" vertical="top" wrapText="1"/>
    </xf>
    <xf numFmtId="0" fontId="5" fillId="0" borderId="0" xfId="0" applyFont="1" applyFill="1" applyAlignment="1">
      <alignment vertical="center" wrapText="1"/>
    </xf>
    <xf numFmtId="0" fontId="0" fillId="0" borderId="0" xfId="0" applyAlignment="1">
      <alignment wrapText="1"/>
    </xf>
    <xf numFmtId="0" fontId="7" fillId="0" borderId="5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justify" vertical="center"/>
    </xf>
    <xf numFmtId="0" fontId="4" fillId="0" borderId="10" xfId="0" applyFont="1" applyFill="1" applyBorder="1" applyAlignment="1">
      <alignment horizontal="justify" vertical="center"/>
    </xf>
    <xf numFmtId="0" fontId="4" fillId="0" borderId="77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33" xfId="0" applyFont="1" applyFill="1" applyBorder="1" applyAlignment="1">
      <alignment horizontal="justify" vertical="center"/>
    </xf>
    <xf numFmtId="0" fontId="4" fillId="0" borderId="26" xfId="0" applyFont="1" applyFill="1" applyBorder="1" applyAlignment="1">
      <alignment horizontal="justify" vertical="center"/>
    </xf>
    <xf numFmtId="0" fontId="4" fillId="0" borderId="25" xfId="0" applyFont="1" applyFill="1" applyBorder="1" applyAlignment="1">
      <alignment horizontal="justify" vertical="center"/>
    </xf>
    <xf numFmtId="0" fontId="4" fillId="0" borderId="27" xfId="0" applyFont="1" applyFill="1" applyBorder="1" applyAlignment="1">
      <alignment horizontal="justify" vertical="center"/>
    </xf>
    <xf numFmtId="0" fontId="4" fillId="0" borderId="55" xfId="0" applyFon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56" xfId="0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4" fontId="7" fillId="0" borderId="0" xfId="0" applyNumberFormat="1" applyFont="1" applyFill="1" applyBorder="1" applyAlignment="1">
      <alignment/>
    </xf>
    <xf numFmtId="0" fontId="11" fillId="0" borderId="79" xfId="0" applyFont="1" applyBorder="1" applyAlignment="1">
      <alignment/>
    </xf>
    <xf numFmtId="0" fontId="7" fillId="0" borderId="43" xfId="0" applyFont="1" applyFill="1" applyBorder="1" applyAlignment="1">
      <alignment horizontal="center" vertical="center"/>
    </xf>
    <xf numFmtId="0" fontId="7" fillId="0" borderId="33" xfId="0" applyFont="1" applyFill="1" applyBorder="1" applyAlignment="1">
      <alignment horizontal="center" vertical="center"/>
    </xf>
    <xf numFmtId="2" fontId="4" fillId="0" borderId="15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0" fontId="4" fillId="0" borderId="12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4" fillId="0" borderId="67" xfId="0" applyFont="1" applyFill="1" applyBorder="1" applyAlignment="1">
      <alignment horizontal="center" vertical="center"/>
    </xf>
    <xf numFmtId="0" fontId="0" fillId="0" borderId="68" xfId="0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4" fillId="0" borderId="83" xfId="0" applyFont="1" applyFill="1" applyBorder="1" applyAlignment="1">
      <alignment horizontal="center" vertical="center"/>
    </xf>
    <xf numFmtId="0" fontId="4" fillId="0" borderId="59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/>
    </xf>
    <xf numFmtId="0" fontId="22" fillId="0" borderId="0" xfId="0" applyFont="1" applyAlignment="1">
      <alignment horizontal="center"/>
    </xf>
    <xf numFmtId="0" fontId="0" fillId="0" borderId="59" xfId="0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4" fillId="0" borderId="0" xfId="0" applyFont="1" applyFill="1" applyBorder="1" applyAlignment="1">
      <alignment horizontal="left"/>
    </xf>
    <xf numFmtId="0" fontId="4" fillId="0" borderId="58" xfId="0" applyFont="1" applyFill="1" applyBorder="1" applyAlignment="1">
      <alignment textRotation="90"/>
    </xf>
    <xf numFmtId="0" fontId="0" fillId="0" borderId="79" xfId="0" applyBorder="1" applyAlignment="1">
      <alignment/>
    </xf>
    <xf numFmtId="2" fontId="7" fillId="0" borderId="15" xfId="0" applyNumberFormat="1" applyFont="1" applyBorder="1" applyAlignment="1">
      <alignment horizontal="center"/>
    </xf>
    <xf numFmtId="2" fontId="7" fillId="0" borderId="20" xfId="0" applyNumberFormat="1" applyFont="1" applyBorder="1" applyAlignment="1">
      <alignment horizontal="center"/>
    </xf>
    <xf numFmtId="0" fontId="14" fillId="0" borderId="67" xfId="0" applyFont="1" applyBorder="1" applyAlignment="1">
      <alignment horizontal="center" vertical="center"/>
    </xf>
    <xf numFmtId="0" fontId="14" fillId="0" borderId="21" xfId="0" applyFont="1" applyBorder="1" applyAlignment="1">
      <alignment horizontal="center" vertical="center"/>
    </xf>
    <xf numFmtId="0" fontId="14" fillId="0" borderId="68" xfId="0" applyFont="1" applyBorder="1" applyAlignment="1">
      <alignment horizontal="center" vertical="center"/>
    </xf>
    <xf numFmtId="0" fontId="4" fillId="0" borderId="36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79" xfId="0" applyBorder="1" applyAlignment="1">
      <alignment horizontal="center"/>
    </xf>
    <xf numFmtId="0" fontId="4" fillId="0" borderId="72" xfId="0" applyFont="1" applyFill="1" applyBorder="1" applyAlignment="1">
      <alignment textRotation="90"/>
    </xf>
    <xf numFmtId="0" fontId="0" fillId="0" borderId="36" xfId="0" applyBorder="1" applyAlignment="1">
      <alignment/>
    </xf>
    <xf numFmtId="0" fontId="4" fillId="0" borderId="72" xfId="0" applyFont="1" applyFill="1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0" fillId="0" borderId="33" xfId="0" applyFill="1" applyBorder="1" applyAlignment="1">
      <alignment horizontal="center"/>
    </xf>
    <xf numFmtId="0" fontId="4" fillId="0" borderId="45" xfId="0" applyFont="1" applyFill="1" applyBorder="1" applyAlignment="1">
      <alignment horizontal="center" vertical="justify"/>
    </xf>
    <xf numFmtId="0" fontId="4" fillId="0" borderId="18" xfId="0" applyFont="1" applyFill="1" applyBorder="1" applyAlignment="1">
      <alignment horizontal="center" vertical="justify"/>
    </xf>
    <xf numFmtId="0" fontId="0" fillId="0" borderId="18" xfId="0" applyBorder="1" applyAlignment="1">
      <alignment horizontal="center" vertical="justify"/>
    </xf>
    <xf numFmtId="0" fontId="0" fillId="0" borderId="46" xfId="0" applyBorder="1" applyAlignment="1">
      <alignment horizontal="center" vertical="justify"/>
    </xf>
    <xf numFmtId="0" fontId="4" fillId="0" borderId="26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6" xfId="0" applyFont="1" applyBorder="1" applyAlignment="1">
      <alignment horizontal="justify" vertical="center"/>
    </xf>
    <xf numFmtId="0" fontId="4" fillId="0" borderId="10" xfId="0" applyFont="1" applyBorder="1" applyAlignment="1">
      <alignment horizontal="justify" vertical="center"/>
    </xf>
    <xf numFmtId="0" fontId="4" fillId="0" borderId="2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3" xfId="0" applyFont="1" applyBorder="1" applyAlignment="1">
      <alignment horizontal="justify" vertical="center"/>
    </xf>
    <xf numFmtId="0" fontId="4" fillId="0" borderId="84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88" xfId="0" applyFont="1" applyBorder="1" applyAlignment="1">
      <alignment horizontal="center" vertical="center" wrapText="1"/>
    </xf>
    <xf numFmtId="0" fontId="4" fillId="0" borderId="89" xfId="0" applyFont="1" applyBorder="1" applyAlignment="1">
      <alignment horizontal="center" vertical="center" wrapText="1"/>
    </xf>
    <xf numFmtId="0" fontId="4" fillId="0" borderId="85" xfId="0" applyFont="1" applyBorder="1" applyAlignment="1">
      <alignment horizontal="center" vertical="center" wrapText="1"/>
    </xf>
    <xf numFmtId="0" fontId="4" fillId="0" borderId="68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Alignment="1">
      <alignment horizontal="right" vertical="center"/>
    </xf>
    <xf numFmtId="0" fontId="0" fillId="0" borderId="0" xfId="0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7" fillId="0" borderId="45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/>
    </xf>
    <xf numFmtId="0" fontId="11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3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26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 textRotation="90"/>
    </xf>
    <xf numFmtId="0" fontId="0" fillId="0" borderId="26" xfId="0" applyBorder="1" applyAlignment="1">
      <alignment/>
    </xf>
    <xf numFmtId="0" fontId="11" fillId="0" borderId="26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4" xfId="0" applyFont="1" applyBorder="1" applyAlignment="1">
      <alignment horizontal="center" vertical="center"/>
    </xf>
    <xf numFmtId="0" fontId="0" fillId="0" borderId="89" xfId="0" applyBorder="1" applyAlignment="1">
      <alignment horizontal="center" vertical="center"/>
    </xf>
    <xf numFmtId="0" fontId="11" fillId="0" borderId="54" xfId="0" applyFont="1" applyBorder="1" applyAlignment="1">
      <alignment wrapText="1"/>
    </xf>
    <xf numFmtId="0" fontId="0" fillId="0" borderId="89" xfId="0" applyBorder="1" applyAlignment="1">
      <alignment/>
    </xf>
    <xf numFmtId="0" fontId="11" fillId="0" borderId="84" xfId="0" applyFont="1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11" fillId="0" borderId="40" xfId="0" applyFont="1" applyBorder="1" applyAlignment="1">
      <alignment horizontal="center" vertical="center" wrapText="1"/>
    </xf>
    <xf numFmtId="0" fontId="0" fillId="0" borderId="48" xfId="0" applyBorder="1" applyAlignment="1">
      <alignment wrapText="1"/>
    </xf>
    <xf numFmtId="0" fontId="0" fillId="0" borderId="48" xfId="0" applyBorder="1" applyAlignment="1">
      <alignment/>
    </xf>
    <xf numFmtId="0" fontId="11" fillId="0" borderId="40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0" borderId="57" xfId="0" applyFont="1" applyBorder="1" applyAlignment="1">
      <alignment horizontal="center" vertical="center" textRotation="90" wrapText="1"/>
    </xf>
    <xf numFmtId="0" fontId="11" fillId="0" borderId="63" xfId="0" applyFont="1" applyBorder="1" applyAlignment="1">
      <alignment horizontal="center" vertical="center" textRotation="90" wrapText="1"/>
    </xf>
    <xf numFmtId="0" fontId="11" fillId="0" borderId="78" xfId="0" applyFont="1" applyBorder="1" applyAlignment="1">
      <alignment horizontal="center" vertical="center" textRotation="90" wrapText="1"/>
    </xf>
    <xf numFmtId="0" fontId="0" fillId="0" borderId="63" xfId="0" applyFont="1" applyBorder="1" applyAlignment="1">
      <alignment horizontal="center" vertical="center" textRotation="90" wrapText="1"/>
    </xf>
    <xf numFmtId="0" fontId="0" fillId="0" borderId="78" xfId="0" applyFont="1" applyBorder="1" applyAlignment="1">
      <alignment horizontal="center" vertical="center" textRotation="90" wrapText="1"/>
    </xf>
    <xf numFmtId="0" fontId="11" fillId="0" borderId="42" xfId="0" applyFont="1" applyBorder="1" applyAlignment="1">
      <alignment horizontal="center" vertical="center"/>
    </xf>
    <xf numFmtId="0" fontId="11" fillId="0" borderId="55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11" fillId="0" borderId="42" xfId="0" applyFont="1" applyBorder="1" applyAlignment="1">
      <alignment horizontal="center" vertical="center" textRotation="90" wrapText="1"/>
    </xf>
    <xf numFmtId="0" fontId="0" fillId="0" borderId="42" xfId="0" applyBorder="1" applyAlignment="1">
      <alignment/>
    </xf>
    <xf numFmtId="0" fontId="11" fillId="0" borderId="34" xfId="0" applyFont="1" applyBorder="1" applyAlignment="1">
      <alignment horizontal="center" vertical="center" wrapText="1"/>
    </xf>
    <xf numFmtId="0" fontId="0" fillId="0" borderId="42" xfId="0" applyBorder="1" applyAlignment="1">
      <alignment wrapText="1"/>
    </xf>
    <xf numFmtId="0" fontId="11" fillId="0" borderId="42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0" fillId="0" borderId="26" xfId="0" applyBorder="1" applyAlignment="1">
      <alignment horizontal="center" vertical="center" textRotation="90" wrapText="1"/>
    </xf>
    <xf numFmtId="0" fontId="0" fillId="0" borderId="26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textRotation="90"/>
    </xf>
    <xf numFmtId="0" fontId="43" fillId="0" borderId="0" xfId="0" applyFont="1" applyFill="1" applyBorder="1" applyAlignment="1">
      <alignment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Обычный_оборотная сторона УП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styles" Target="styles.xml" /><Relationship Id="rId31" Type="http://schemas.openxmlformats.org/officeDocument/2006/relationships/sharedStrings" Target="sharedStrings.xml" /><Relationship Id="rId3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I11"/>
  <sheetViews>
    <sheetView showGridLines="0" zoomScaleSheetLayoutView="100" zoomScalePageLayoutView="0" workbookViewId="0" topLeftCell="A1">
      <pane ySplit="6" topLeftCell="A9" activePane="bottomLeft" state="frozen"/>
      <selection pane="topLeft" activeCell="A1" sqref="A1"/>
      <selection pane="bottomLeft" activeCell="A4" sqref="A4:I4"/>
    </sheetView>
  </sheetViews>
  <sheetFormatPr defaultColWidth="9.00390625" defaultRowHeight="12.75" outlineLevelRow="2"/>
  <cols>
    <col min="1" max="1" width="3.75390625" style="2" customWidth="1"/>
    <col min="2" max="2" width="4.25390625" style="2" customWidth="1"/>
    <col min="3" max="3" width="4.75390625" style="2" customWidth="1"/>
    <col min="4" max="4" width="50.125" style="2" customWidth="1"/>
    <col min="5" max="5" width="15.375" style="2" customWidth="1"/>
    <col min="6" max="6" width="5.00390625" style="2" customWidth="1"/>
    <col min="7" max="9" width="5.25390625" style="2" customWidth="1"/>
    <col min="10" max="16384" width="9.125" style="2" customWidth="1"/>
  </cols>
  <sheetData>
    <row r="1" spans="1:9" s="1" customFormat="1" ht="15.75">
      <c r="A1" s="361" t="s">
        <v>0</v>
      </c>
      <c r="B1" s="361"/>
      <c r="C1" s="361"/>
      <c r="D1" s="361"/>
      <c r="E1" s="361"/>
      <c r="F1" s="361"/>
      <c r="G1" s="361"/>
      <c r="H1" s="361"/>
      <c r="I1" s="361"/>
    </row>
    <row r="2" spans="1:9" s="1" customFormat="1" ht="15.75">
      <c r="A2" s="361" t="s">
        <v>1</v>
      </c>
      <c r="B2" s="361"/>
      <c r="C2" s="361"/>
      <c r="D2" s="361"/>
      <c r="E2" s="361"/>
      <c r="F2" s="361"/>
      <c r="G2" s="361"/>
      <c r="H2" s="361"/>
      <c r="I2" s="361"/>
    </row>
    <row r="3" spans="1:9" s="1" customFormat="1" ht="15.75">
      <c r="A3" s="361" t="s">
        <v>391</v>
      </c>
      <c r="B3" s="361"/>
      <c r="C3" s="361"/>
      <c r="D3" s="361"/>
      <c r="E3" s="361"/>
      <c r="F3" s="361"/>
      <c r="G3" s="361"/>
      <c r="H3" s="361"/>
      <c r="I3" s="361"/>
    </row>
    <row r="4" spans="1:9" s="1" customFormat="1" ht="20.25" customHeight="1" thickBot="1">
      <c r="A4" s="362" t="s">
        <v>11</v>
      </c>
      <c r="B4" s="362"/>
      <c r="C4" s="362"/>
      <c r="D4" s="362"/>
      <c r="E4" s="362"/>
      <c r="F4" s="362"/>
      <c r="G4" s="362"/>
      <c r="H4" s="362"/>
      <c r="I4" s="362"/>
    </row>
    <row r="5" spans="1:9" s="3" customFormat="1" ht="30" customHeight="1">
      <c r="A5" s="369" t="s">
        <v>9</v>
      </c>
      <c r="B5" s="370"/>
      <c r="C5" s="371"/>
      <c r="D5" s="368" t="s">
        <v>2</v>
      </c>
      <c r="E5" s="368"/>
      <c r="F5" s="375" t="s">
        <v>10</v>
      </c>
      <c r="G5" s="365" t="s">
        <v>3</v>
      </c>
      <c r="H5" s="366"/>
      <c r="I5" s="367"/>
    </row>
    <row r="6" spans="1:9" s="3" customFormat="1" ht="16.5" thickBot="1">
      <c r="A6" s="372"/>
      <c r="B6" s="373"/>
      <c r="C6" s="374"/>
      <c r="D6" s="4" t="s">
        <v>7</v>
      </c>
      <c r="E6" s="4" t="s">
        <v>8</v>
      </c>
      <c r="F6" s="376"/>
      <c r="G6" s="4" t="s">
        <v>4</v>
      </c>
      <c r="H6" s="4" t="s">
        <v>5</v>
      </c>
      <c r="I6" s="5" t="s">
        <v>6</v>
      </c>
    </row>
    <row r="7" spans="1:9" s="3" customFormat="1" ht="3.75" customHeight="1" hidden="1">
      <c r="A7" s="159"/>
      <c r="B7" s="160"/>
      <c r="C7" s="160"/>
      <c r="D7" s="152"/>
      <c r="E7" s="152"/>
      <c r="F7" s="160"/>
      <c r="G7" s="152"/>
      <c r="H7" s="152"/>
      <c r="I7" s="153"/>
    </row>
    <row r="8" spans="1:9" ht="30" customHeight="1" outlineLevel="1">
      <c r="A8" s="154"/>
      <c r="B8" s="155"/>
      <c r="C8" s="363"/>
      <c r="D8" s="363"/>
      <c r="E8" s="157"/>
      <c r="F8" s="251"/>
      <c r="G8" s="156"/>
      <c r="H8" s="156"/>
      <c r="I8" s="158"/>
    </row>
    <row r="9" spans="1:9" ht="30" customHeight="1" outlineLevel="2">
      <c r="A9" s="16"/>
      <c r="B9" s="17"/>
      <c r="C9" s="10"/>
      <c r="D9" s="14"/>
      <c r="E9" s="10"/>
      <c r="F9" s="250"/>
      <c r="G9" s="14"/>
      <c r="H9" s="14"/>
      <c r="I9" s="15"/>
    </row>
    <row r="10" spans="1:9" ht="35.25" customHeight="1">
      <c r="A10" s="9"/>
      <c r="B10" s="364"/>
      <c r="C10" s="364"/>
      <c r="D10" s="364"/>
      <c r="E10" s="10"/>
      <c r="F10" s="18"/>
      <c r="G10" s="19"/>
      <c r="H10" s="19"/>
      <c r="I10" s="20"/>
    </row>
    <row r="11" spans="1:9" ht="16.5" thickBot="1">
      <c r="A11" s="6"/>
      <c r="B11" s="7"/>
      <c r="C11" s="7"/>
      <c r="D11" s="7"/>
      <c r="E11" s="7"/>
      <c r="F11" s="7"/>
      <c r="G11" s="7"/>
      <c r="H11" s="7"/>
      <c r="I11" s="8"/>
    </row>
  </sheetData>
  <sheetProtection/>
  <mergeCells count="10">
    <mergeCell ref="A1:I1"/>
    <mergeCell ref="A2:I2"/>
    <mergeCell ref="A3:I3"/>
    <mergeCell ref="A4:I4"/>
    <mergeCell ref="C8:D8"/>
    <mergeCell ref="B10:D10"/>
    <mergeCell ref="G5:I5"/>
    <mergeCell ref="D5:E5"/>
    <mergeCell ref="A5:C6"/>
    <mergeCell ref="F5:F6"/>
  </mergeCells>
  <printOptions horizontalCentered="1"/>
  <pageMargins left="0.3937007874015748" right="0.3937007874015748" top="0.5905511811023623" bottom="0.5905511811023623" header="0.31496062992125984" footer="0.31496062992125984"/>
  <pageSetup fitToHeight="100" fitToWidth="1" horizontalDpi="600" verticalDpi="600" orientation="portrait" paperSize="9" scale="98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1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39.875" style="0" customWidth="1"/>
    <col min="2" max="2" width="22.375" style="0" customWidth="1"/>
    <col min="3" max="36" width="5.75390625" style="0" customWidth="1"/>
  </cols>
  <sheetData>
    <row r="1" spans="1:15" ht="12.75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</row>
    <row r="2" spans="1:17" ht="12.75">
      <c r="A2" s="288"/>
      <c r="B2" s="255"/>
      <c r="C2" s="255"/>
      <c r="D2" s="255"/>
      <c r="E2" s="255"/>
      <c r="F2" s="255"/>
      <c r="G2" s="255"/>
      <c r="H2" s="255"/>
      <c r="I2" s="255"/>
      <c r="J2" s="255"/>
      <c r="K2" s="255"/>
      <c r="L2" s="255"/>
      <c r="M2" s="255"/>
      <c r="N2" s="255"/>
      <c r="O2" s="255"/>
      <c r="P2" s="255"/>
      <c r="Q2" s="255"/>
    </row>
    <row r="3" spans="1:17" ht="12.75">
      <c r="A3" s="594" t="s">
        <v>161</v>
      </c>
      <c r="B3" s="594" t="s">
        <v>162</v>
      </c>
      <c r="C3" s="594" t="s">
        <v>163</v>
      </c>
      <c r="D3" s="594"/>
      <c r="E3" s="594"/>
      <c r="F3" s="594"/>
      <c r="G3" s="594"/>
      <c r="H3" s="594"/>
      <c r="I3" s="594"/>
      <c r="J3" s="594"/>
      <c r="K3" s="594"/>
      <c r="L3" s="594"/>
      <c r="M3" s="594"/>
      <c r="N3" s="594"/>
      <c r="O3" s="594"/>
      <c r="P3" s="594"/>
      <c r="Q3" s="594"/>
    </row>
    <row r="4" spans="1:37" ht="12.75">
      <c r="A4" s="595"/>
      <c r="B4" s="594"/>
      <c r="C4" s="292"/>
      <c r="D4" s="292"/>
      <c r="E4" s="292"/>
      <c r="F4" s="292"/>
      <c r="G4" s="292"/>
      <c r="H4" s="292"/>
      <c r="I4" s="292"/>
      <c r="J4" s="292"/>
      <c r="K4" s="292"/>
      <c r="L4" s="292"/>
      <c r="M4" s="292"/>
      <c r="N4" s="292"/>
      <c r="O4" s="292"/>
      <c r="P4" s="292"/>
      <c r="Q4" s="292"/>
      <c r="R4" s="289"/>
      <c r="S4" s="289"/>
      <c r="T4" s="289"/>
      <c r="U4" s="289"/>
      <c r="V4" s="289"/>
      <c r="W4" s="289"/>
      <c r="X4" s="289"/>
      <c r="Y4" s="289"/>
      <c r="Z4" s="289"/>
      <c r="AA4" s="289"/>
      <c r="AB4" s="289"/>
      <c r="AC4" s="289"/>
      <c r="AD4" s="289"/>
      <c r="AE4" s="289"/>
      <c r="AF4" s="289"/>
      <c r="AG4" s="289"/>
      <c r="AH4" s="289"/>
      <c r="AI4" s="289"/>
      <c r="AJ4" s="289"/>
      <c r="AK4" s="290"/>
    </row>
    <row r="5" spans="1:36" ht="12.75">
      <c r="A5" s="293"/>
      <c r="B5" s="293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1"/>
      <c r="S5" s="288"/>
      <c r="T5" s="288"/>
      <c r="U5" s="288"/>
      <c r="V5" s="288"/>
      <c r="W5" s="288"/>
      <c r="X5" s="288"/>
      <c r="Y5" s="288"/>
      <c r="Z5" s="288"/>
      <c r="AA5" s="288"/>
      <c r="AB5" s="288"/>
      <c r="AC5" s="288"/>
      <c r="AD5" s="288"/>
      <c r="AE5" s="288"/>
      <c r="AF5" s="288"/>
      <c r="AG5" s="288"/>
      <c r="AH5" s="288"/>
      <c r="AI5" s="288"/>
      <c r="AJ5" s="288"/>
    </row>
    <row r="15" ht="12.75">
      <c r="B15" s="257"/>
    </row>
  </sheetData>
  <sheetProtection/>
  <mergeCells count="4">
    <mergeCell ref="A1:O1"/>
    <mergeCell ref="A3:A4"/>
    <mergeCell ref="B3:B4"/>
    <mergeCell ref="C3:Q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6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7" sqref="C7:D7"/>
    </sheetView>
  </sheetViews>
  <sheetFormatPr defaultColWidth="9.00390625" defaultRowHeight="12.75"/>
  <cols>
    <col min="1" max="1" width="76.25390625" style="258" customWidth="1"/>
    <col min="2" max="2" width="42.00390625" style="258" customWidth="1"/>
    <col min="3" max="3" width="20.875" style="258" customWidth="1"/>
  </cols>
  <sheetData>
    <row r="1" ht="12.75">
      <c r="A1" s="259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Roman,обычный"&amp;8АИС "Учебный план"  учебного комплекса МГУ&amp;R&amp;"Times New Roman,обычный"&amp;8&amp;D</oddHeader>
    <oddFooter>&amp;R&amp;"Times New Roman,обычный"&amp;8&amp;P/&amp;N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P7"/>
  <sheetViews>
    <sheetView zoomScalePageLayoutView="0" workbookViewId="0" topLeftCell="A3">
      <selection activeCell="F61" sqref="F61:F62"/>
    </sheetView>
  </sheetViews>
  <sheetFormatPr defaultColWidth="9.00390625" defaultRowHeight="12.75"/>
  <cols>
    <col min="1" max="1" width="45.875" style="0" customWidth="1"/>
    <col min="2" max="18" width="5.75390625" style="0" customWidth="1"/>
  </cols>
  <sheetData>
    <row r="1" spans="1:16" ht="12.75">
      <c r="A1" s="593"/>
      <c r="B1" s="593"/>
      <c r="C1" s="593"/>
      <c r="D1" s="593"/>
      <c r="E1" s="593"/>
      <c r="F1" s="593"/>
      <c r="G1" s="593"/>
      <c r="H1" s="593"/>
      <c r="I1" s="593"/>
      <c r="J1" s="593"/>
      <c r="K1" s="593"/>
      <c r="L1" s="593"/>
      <c r="M1" s="593"/>
      <c r="N1" s="593"/>
      <c r="O1" s="593"/>
      <c r="P1" s="593"/>
    </row>
    <row r="2" ht="12.75">
      <c r="A2" s="255"/>
    </row>
    <row r="3" spans="1:16" s="252" customFormat="1" ht="12.75">
      <c r="A3" s="596"/>
      <c r="B3" s="597"/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597"/>
      <c r="N3" s="597"/>
      <c r="O3" s="597"/>
      <c r="P3" s="597"/>
    </row>
    <row r="4" spans="1:16" s="252" customFormat="1" ht="12.75">
      <c r="A4" s="253"/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16" s="252" customFormat="1" ht="12.75">
      <c r="A5" s="594" t="s">
        <v>159</v>
      </c>
      <c r="B5" s="594" t="s">
        <v>160</v>
      </c>
      <c r="C5" s="598"/>
      <c r="D5" s="598"/>
      <c r="E5" s="598"/>
      <c r="F5" s="598"/>
      <c r="G5" s="598"/>
      <c r="H5" s="598"/>
      <c r="I5" s="598"/>
      <c r="J5" s="598"/>
      <c r="K5" s="598"/>
      <c r="L5" s="598"/>
      <c r="M5" s="598"/>
      <c r="N5" s="598"/>
      <c r="O5" s="598"/>
      <c r="P5" s="598"/>
    </row>
    <row r="6" spans="1:16" s="252" customFormat="1" ht="24.75" customHeight="1">
      <c r="A6" s="598"/>
      <c r="B6" s="262"/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  <c r="N6" s="262"/>
      <c r="O6" s="262"/>
      <c r="P6" s="262"/>
    </row>
    <row r="7" spans="1:16" ht="12.75">
      <c r="A7" s="260"/>
      <c r="B7" s="305"/>
      <c r="C7" s="305"/>
      <c r="D7" s="305"/>
      <c r="E7" s="305"/>
      <c r="F7" s="305"/>
      <c r="G7" s="305"/>
      <c r="H7" s="305"/>
      <c r="I7" s="305"/>
      <c r="J7" s="305"/>
      <c r="K7" s="305"/>
      <c r="L7" s="264"/>
      <c r="M7" s="264"/>
      <c r="N7" s="264"/>
      <c r="O7" s="264"/>
      <c r="P7" s="264"/>
    </row>
    <row r="8" s="255" customFormat="1" ht="12.75"/>
  </sheetData>
  <sheetProtection/>
  <mergeCells count="4">
    <mergeCell ref="A3:P3"/>
    <mergeCell ref="B5:P5"/>
    <mergeCell ref="A5:A6"/>
    <mergeCell ref="A1:P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2:G5"/>
  <sheetViews>
    <sheetView zoomScalePageLayoutView="0" workbookViewId="0" topLeftCell="C1">
      <selection activeCell="D5" sqref="D5"/>
    </sheetView>
  </sheetViews>
  <sheetFormatPr defaultColWidth="9.00390625" defaultRowHeight="12.75"/>
  <cols>
    <col min="2" max="2" width="28.125" style="0" bestFit="1" customWidth="1"/>
    <col min="3" max="3" width="31.625" style="0" bestFit="1" customWidth="1"/>
    <col min="4" max="4" width="11.75390625" style="0" bestFit="1" customWidth="1"/>
    <col min="5" max="6" width="14.00390625" style="0" customWidth="1"/>
    <col min="7" max="7" width="8.00390625" style="0" customWidth="1"/>
  </cols>
  <sheetData>
    <row r="2" spans="2:6" ht="15.75">
      <c r="B2" s="599" t="s">
        <v>389</v>
      </c>
      <c r="C2" s="599"/>
      <c r="D2" s="599"/>
      <c r="E2" s="599"/>
      <c r="F2" s="599"/>
    </row>
    <row r="4" spans="1:7" ht="12.75">
      <c r="A4" s="354" t="s">
        <v>228</v>
      </c>
      <c r="B4" s="354" t="s">
        <v>386</v>
      </c>
      <c r="C4" s="354" t="s">
        <v>387</v>
      </c>
      <c r="D4" s="354" t="s">
        <v>139</v>
      </c>
      <c r="E4" s="354" t="s">
        <v>388</v>
      </c>
      <c r="F4" s="354" t="s">
        <v>390</v>
      </c>
      <c r="G4" s="354" t="s">
        <v>279</v>
      </c>
    </row>
    <row r="5" spans="1:7" ht="12.75">
      <c r="A5" s="356"/>
      <c r="B5" s="283"/>
      <c r="C5" s="283"/>
      <c r="D5" s="357"/>
      <c r="G5" s="355"/>
    </row>
  </sheetData>
  <sheetProtection/>
  <mergeCells count="1">
    <mergeCell ref="B2:F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5" r:id="rId1"/>
  <headerFooter>
    <oddHeader>&amp;LУАП и ОУП МГУ  НИВЦ МГУ  АИС "Учебный план"  &amp;R&amp;D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2:E5"/>
  <sheetViews>
    <sheetView zoomScalePageLayoutView="0" workbookViewId="0" topLeftCell="A1">
      <selection activeCell="B48" sqref="B48"/>
    </sheetView>
  </sheetViews>
  <sheetFormatPr defaultColWidth="9.00390625" defaultRowHeight="12.75"/>
  <cols>
    <col min="1" max="1" width="73.25390625" style="0" customWidth="1"/>
    <col min="2" max="2" width="56.125" style="0" customWidth="1"/>
    <col min="3" max="3" width="7.875" style="0" customWidth="1"/>
    <col min="5" max="5" width="10.25390625" style="0" customWidth="1"/>
  </cols>
  <sheetData>
    <row r="2" spans="1:3" ht="15">
      <c r="A2" s="600"/>
      <c r="B2" s="592"/>
      <c r="C2" s="592"/>
    </row>
    <row r="4" spans="1:5" ht="12.75">
      <c r="A4" s="242" t="s">
        <v>191</v>
      </c>
      <c r="B4" s="242" t="s">
        <v>192</v>
      </c>
      <c r="C4" s="242" t="s">
        <v>164</v>
      </c>
      <c r="D4" s="296" t="s">
        <v>228</v>
      </c>
      <c r="E4" s="296" t="s">
        <v>250</v>
      </c>
    </row>
    <row r="5" spans="1:5" ht="12.75">
      <c r="A5" s="260"/>
      <c r="B5" s="260"/>
      <c r="C5" s="261"/>
      <c r="D5" s="297"/>
      <c r="E5" s="304"/>
    </row>
  </sheetData>
  <sheetProtection/>
  <mergeCells count="1">
    <mergeCell ref="A2:C2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5" r:id="rId1"/>
  <headerFooter alignWithMargins="0">
    <oddHeader>&amp;L&amp;"Times New Roman,обычный"&amp;8УАП и ОУП МГУ  НИВЦ МГУ  АИС "Учебный план"  &amp;R&amp;D</oddHeader>
    <oddFooter>&amp;R&amp;"Times New Roman,обычный"&amp;8&amp;P&amp;N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3"/>
  <sheetViews>
    <sheetView zoomScalePageLayoutView="0" workbookViewId="0" topLeftCell="A1">
      <selection activeCell="G8" sqref="G8"/>
    </sheetView>
  </sheetViews>
  <sheetFormatPr defaultColWidth="9.00390625" defaultRowHeight="12.75"/>
  <cols>
    <col min="1" max="1" width="2.875" style="0" customWidth="1"/>
    <col min="2" max="2" width="3.375" style="0" customWidth="1"/>
    <col min="3" max="3" width="3.625" style="0" customWidth="1"/>
    <col min="4" max="4" width="3.25390625" style="265" customWidth="1"/>
    <col min="5" max="5" width="3.75390625" style="266" customWidth="1"/>
    <col min="6" max="6" width="4.00390625" style="0" customWidth="1"/>
    <col min="7" max="7" width="78.25390625" style="257" customWidth="1"/>
    <col min="8" max="8" width="9.375" style="0" customWidth="1"/>
    <col min="9" max="9" width="10.625" style="0" customWidth="1"/>
    <col min="11" max="11" width="7.625" style="0" customWidth="1"/>
  </cols>
  <sheetData>
    <row r="1" spans="1:10" ht="12.75">
      <c r="A1" s="264"/>
      <c r="B1" s="264"/>
      <c r="C1" s="594" t="s">
        <v>166</v>
      </c>
      <c r="D1" s="594"/>
      <c r="E1" s="594"/>
      <c r="F1" s="594"/>
      <c r="G1" s="594"/>
      <c r="H1" s="242"/>
      <c r="I1" s="242"/>
      <c r="J1" s="242"/>
    </row>
    <row r="2" spans="1:10" s="279" customFormat="1" ht="83.25" customHeight="1">
      <c r="A2" s="295" t="s">
        <v>172</v>
      </c>
      <c r="B2" s="295" t="s">
        <v>173</v>
      </c>
      <c r="C2" s="295" t="s">
        <v>167</v>
      </c>
      <c r="D2" s="295" t="s">
        <v>168</v>
      </c>
      <c r="E2" s="295" t="s">
        <v>169</v>
      </c>
      <c r="F2" s="295" t="s">
        <v>170</v>
      </c>
      <c r="G2" s="263" t="s">
        <v>171</v>
      </c>
      <c r="H2" s="263" t="s">
        <v>165</v>
      </c>
      <c r="I2" s="262" t="s">
        <v>237</v>
      </c>
      <c r="J2" s="340" t="s">
        <v>284</v>
      </c>
    </row>
    <row r="3" spans="3:13" ht="12.75">
      <c r="C3" s="239"/>
      <c r="F3" s="252"/>
      <c r="G3" s="341"/>
      <c r="J3" s="252"/>
      <c r="M3" s="256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L6"/>
  <sheetViews>
    <sheetView zoomScalePageLayoutView="0" workbookViewId="0" topLeftCell="A1">
      <selection activeCell="D12" sqref="D12"/>
    </sheetView>
  </sheetViews>
  <sheetFormatPr defaultColWidth="9.00390625" defaultRowHeight="12.75"/>
  <cols>
    <col min="1" max="1" width="4.875" style="0" customWidth="1"/>
    <col min="2" max="2" width="26.75390625" style="0" customWidth="1"/>
    <col min="3" max="3" width="8.75390625" style="0" customWidth="1"/>
    <col min="4" max="4" width="9.75390625" style="0" customWidth="1"/>
    <col min="5" max="5" width="7.75390625" style="0" customWidth="1"/>
    <col min="6" max="6" width="8.75390625" style="0" customWidth="1"/>
    <col min="7" max="7" width="9.25390625" style="0" customWidth="1"/>
    <col min="8" max="9" width="9.75390625" style="0" customWidth="1"/>
    <col min="10" max="10" width="10.75390625" style="0" customWidth="1"/>
    <col min="12" max="12" width="20.25390625" style="0" customWidth="1"/>
  </cols>
  <sheetData>
    <row r="2" spans="1:12" ht="12.75">
      <c r="A2" s="298"/>
      <c r="B2" s="602" t="s">
        <v>243</v>
      </c>
      <c r="C2" s="602"/>
      <c r="D2" s="602"/>
      <c r="E2" s="602"/>
      <c r="F2" s="602"/>
      <c r="G2" s="602"/>
      <c r="H2" s="602"/>
      <c r="I2" s="602"/>
      <c r="J2" s="602"/>
      <c r="K2" s="602"/>
      <c r="L2" s="602"/>
    </row>
    <row r="3" spans="1:12" ht="12.75">
      <c r="A3" s="299"/>
      <c r="B3" s="603"/>
      <c r="C3" s="603"/>
      <c r="D3" s="603"/>
      <c r="E3" s="603"/>
      <c r="F3" s="603"/>
      <c r="G3" s="603"/>
      <c r="H3" s="603"/>
      <c r="I3" s="603"/>
      <c r="J3" s="603"/>
      <c r="K3" s="603"/>
      <c r="L3" s="603"/>
    </row>
    <row r="4" spans="1:12" ht="12.75">
      <c r="A4" s="299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</row>
    <row r="5" spans="1:12" ht="48">
      <c r="A5" s="604" t="s">
        <v>242</v>
      </c>
      <c r="B5" s="604"/>
      <c r="C5" s="301" t="s">
        <v>251</v>
      </c>
      <c r="D5" s="301" t="s">
        <v>245</v>
      </c>
      <c r="E5" s="301" t="s">
        <v>253</v>
      </c>
      <c r="F5" s="301" t="s">
        <v>254</v>
      </c>
      <c r="G5" s="301" t="s">
        <v>255</v>
      </c>
      <c r="H5" s="301" t="s">
        <v>256</v>
      </c>
      <c r="I5" s="301" t="s">
        <v>257</v>
      </c>
      <c r="J5" s="301" t="s">
        <v>252</v>
      </c>
      <c r="K5" s="604" t="s">
        <v>244</v>
      </c>
      <c r="L5" s="604" t="s">
        <v>245</v>
      </c>
    </row>
    <row r="6" spans="1:12" ht="12.75">
      <c r="A6" s="256"/>
      <c r="B6" s="258"/>
      <c r="C6" s="256"/>
      <c r="D6" s="256"/>
      <c r="E6" s="256"/>
      <c r="F6" s="256"/>
      <c r="G6" s="256"/>
      <c r="H6" s="256"/>
      <c r="I6" s="256"/>
      <c r="J6" s="256"/>
      <c r="K6" s="601"/>
      <c r="L6" s="601"/>
    </row>
  </sheetData>
  <sheetProtection/>
  <mergeCells count="5">
    <mergeCell ref="K6:L6"/>
    <mergeCell ref="B2:L2"/>
    <mergeCell ref="B3:L3"/>
    <mergeCell ref="K5:L5"/>
    <mergeCell ref="A5:B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&amp;LУАП и ОУП МГУ  НИВЦ МГУ  АИС "Учебный план"  &amp;R&amp;D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2:I4"/>
  <sheetViews>
    <sheetView zoomScalePageLayoutView="0" workbookViewId="0" topLeftCell="A1">
      <selection activeCell="F21" sqref="F21"/>
    </sheetView>
  </sheetViews>
  <sheetFormatPr defaultColWidth="9.00390625" defaultRowHeight="12.75"/>
  <cols>
    <col min="1" max="1" width="5.00390625" style="0" customWidth="1"/>
    <col min="2" max="2" width="32.75390625" style="0" customWidth="1"/>
    <col min="6" max="6" width="27.75390625" style="0" customWidth="1"/>
    <col min="7" max="7" width="12.125" style="0" customWidth="1"/>
    <col min="9" max="9" width="27.00390625" style="0" customWidth="1"/>
  </cols>
  <sheetData>
    <row r="2" spans="1:9" ht="12.75">
      <c r="A2" s="605" t="s">
        <v>164</v>
      </c>
      <c r="B2" s="607" t="s">
        <v>241</v>
      </c>
      <c r="C2" s="607"/>
      <c r="D2" s="607"/>
      <c r="E2" s="608" t="s">
        <v>233</v>
      </c>
      <c r="F2" s="609"/>
      <c r="G2" s="496"/>
      <c r="H2" s="607" t="s">
        <v>240</v>
      </c>
      <c r="I2" s="607"/>
    </row>
    <row r="3" spans="1:9" ht="69.75" customHeight="1">
      <c r="A3" s="606"/>
      <c r="B3" s="285" t="s">
        <v>199</v>
      </c>
      <c r="C3" s="302" t="s">
        <v>248</v>
      </c>
      <c r="D3" s="302" t="s">
        <v>249</v>
      </c>
      <c r="E3" s="302" t="s">
        <v>246</v>
      </c>
      <c r="F3" s="303" t="s">
        <v>238</v>
      </c>
      <c r="G3" s="302" t="s">
        <v>247</v>
      </c>
      <c r="H3" s="302" t="s">
        <v>239</v>
      </c>
      <c r="I3" s="303" t="s">
        <v>240</v>
      </c>
    </row>
    <row r="4" spans="1:9" ht="12.75">
      <c r="A4" s="260"/>
      <c r="B4" s="260"/>
      <c r="C4" s="260"/>
      <c r="D4" s="260"/>
      <c r="E4" s="260"/>
      <c r="F4" s="260"/>
      <c r="G4" s="260"/>
      <c r="H4" s="260"/>
      <c r="I4" s="260"/>
    </row>
  </sheetData>
  <sheetProtection/>
  <mergeCells count="4">
    <mergeCell ref="A2:A3"/>
    <mergeCell ref="B2:D2"/>
    <mergeCell ref="H2:I2"/>
    <mergeCell ref="E2:G2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60" r:id="rId1"/>
  <headerFooter alignWithMargins="0">
    <oddHeader>&amp;LУАП и ОУП МГУ  НИВЦ МГУ  АИС "Учебный план"  &amp;R&amp;D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J3"/>
  <sheetViews>
    <sheetView zoomScalePageLayoutView="0" workbookViewId="0" topLeftCell="B1">
      <selection activeCell="E3" sqref="E3"/>
    </sheetView>
  </sheetViews>
  <sheetFormatPr defaultColWidth="9.00390625" defaultRowHeight="12.75"/>
  <cols>
    <col min="1" max="1" width="3.125" style="0" customWidth="1"/>
    <col min="2" max="2" width="3.25390625" style="0" customWidth="1"/>
    <col min="3" max="3" width="3.75390625" style="0" customWidth="1"/>
    <col min="4" max="4" width="4.125" style="0" customWidth="1"/>
    <col min="5" max="5" width="4.00390625" style="0" customWidth="1"/>
    <col min="6" max="6" width="3.125" style="0" customWidth="1"/>
    <col min="7" max="7" width="76.75390625" style="0" customWidth="1"/>
  </cols>
  <sheetData>
    <row r="1" spans="1:9" ht="12.75">
      <c r="A1" s="264"/>
      <c r="B1" s="264"/>
      <c r="C1" s="594" t="s">
        <v>166</v>
      </c>
      <c r="D1" s="594"/>
      <c r="E1" s="594"/>
      <c r="F1" s="594"/>
      <c r="G1" s="594"/>
      <c r="H1" s="264"/>
      <c r="I1" s="264"/>
    </row>
    <row r="2" spans="1:10" ht="87" customHeight="1">
      <c r="A2" s="262" t="s">
        <v>172</v>
      </c>
      <c r="B2" s="295" t="s">
        <v>173</v>
      </c>
      <c r="C2" s="295" t="s">
        <v>167</v>
      </c>
      <c r="D2" s="295" t="s">
        <v>168</v>
      </c>
      <c r="E2" s="295" t="s">
        <v>174</v>
      </c>
      <c r="F2" s="295" t="s">
        <v>169</v>
      </c>
      <c r="G2" s="263" t="s">
        <v>171</v>
      </c>
      <c r="H2" s="242" t="s">
        <v>165</v>
      </c>
      <c r="I2" s="262" t="s">
        <v>237</v>
      </c>
      <c r="J2" s="340" t="s">
        <v>284</v>
      </c>
    </row>
    <row r="3" spans="3:10" ht="12.75">
      <c r="C3" s="239"/>
      <c r="D3" s="265"/>
      <c r="E3" s="343"/>
      <c r="G3" s="341"/>
      <c r="J3" s="342"/>
    </row>
  </sheetData>
  <sheetProtection/>
  <mergeCells count="1">
    <mergeCell ref="C1:G1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2:N8"/>
  <sheetViews>
    <sheetView zoomScalePageLayoutView="0" workbookViewId="0" topLeftCell="A1">
      <selection activeCell="K12" sqref="K12"/>
    </sheetView>
  </sheetViews>
  <sheetFormatPr defaultColWidth="9.00390625" defaultRowHeight="12.75"/>
  <cols>
    <col min="1" max="1" width="36.125" style="0" customWidth="1"/>
    <col min="2" max="2" width="13.875" style="0" customWidth="1"/>
    <col min="3" max="3" width="11.75390625" style="0" customWidth="1"/>
    <col min="4" max="4" width="5.25390625" style="0" customWidth="1"/>
    <col min="5" max="5" width="9.75390625" style="0" customWidth="1"/>
    <col min="6" max="6" width="5.75390625" style="0" customWidth="1"/>
    <col min="8" max="8" width="7.75390625" style="0" customWidth="1"/>
    <col min="9" max="10" width="7.375" style="0" customWidth="1"/>
    <col min="11" max="12" width="6.875" style="0" customWidth="1"/>
    <col min="13" max="13" width="8.125" style="0" customWidth="1"/>
    <col min="14" max="14" width="10.375" style="0" customWidth="1"/>
  </cols>
  <sheetData>
    <row r="2" spans="1:3" ht="12.75">
      <c r="A2" s="268"/>
      <c r="B2" s="257"/>
      <c r="C2" s="257"/>
    </row>
    <row r="3" spans="2:3" ht="12.75">
      <c r="B3" s="239"/>
      <c r="C3" s="239"/>
    </row>
    <row r="4" ht="12.75">
      <c r="D4" s="265"/>
    </row>
    <row r="5" spans="2:3" ht="12.75">
      <c r="B5" s="239"/>
      <c r="C5" s="239"/>
    </row>
    <row r="6" spans="1:14" ht="12.75">
      <c r="A6" s="617" t="s">
        <v>161</v>
      </c>
      <c r="B6" s="620" t="s">
        <v>208</v>
      </c>
      <c r="C6" s="617" t="s">
        <v>209</v>
      </c>
      <c r="D6" s="610" t="s">
        <v>175</v>
      </c>
      <c r="E6" s="594" t="s">
        <v>154</v>
      </c>
      <c r="F6" s="594"/>
      <c r="G6" s="620" t="s">
        <v>146</v>
      </c>
      <c r="H6" s="612" t="s">
        <v>178</v>
      </c>
      <c r="I6" s="614" t="s">
        <v>179</v>
      </c>
      <c r="J6" s="615"/>
      <c r="K6" s="615"/>
      <c r="L6" s="616"/>
      <c r="M6" s="617" t="s">
        <v>183</v>
      </c>
      <c r="N6" s="610" t="s">
        <v>139</v>
      </c>
    </row>
    <row r="7" spans="1:14" ht="12.75">
      <c r="A7" s="619"/>
      <c r="B7" s="619"/>
      <c r="C7" s="618"/>
      <c r="D7" s="613"/>
      <c r="E7" s="267" t="s">
        <v>176</v>
      </c>
      <c r="F7" s="267" t="s">
        <v>177</v>
      </c>
      <c r="G7" s="619"/>
      <c r="H7" s="613"/>
      <c r="I7" s="242" t="s">
        <v>180</v>
      </c>
      <c r="J7" s="242" t="s">
        <v>181</v>
      </c>
      <c r="K7" s="242" t="s">
        <v>182</v>
      </c>
      <c r="L7" s="242" t="s">
        <v>281</v>
      </c>
      <c r="M7" s="618"/>
      <c r="N7" s="611"/>
    </row>
    <row r="8" spans="1:14" ht="12.75">
      <c r="A8" s="260"/>
      <c r="B8" s="260"/>
      <c r="C8" s="260"/>
      <c r="D8" s="287"/>
      <c r="E8" s="287"/>
      <c r="F8" s="287"/>
      <c r="G8" s="287"/>
      <c r="H8" s="287"/>
      <c r="I8" s="287"/>
      <c r="J8" s="287"/>
      <c r="K8" s="287"/>
      <c r="L8" s="287"/>
      <c r="M8" s="287"/>
      <c r="N8" s="287"/>
    </row>
  </sheetData>
  <sheetProtection/>
  <mergeCells count="10">
    <mergeCell ref="N6:N7"/>
    <mergeCell ref="E6:F6"/>
    <mergeCell ref="H6:H7"/>
    <mergeCell ref="I6:L6"/>
    <mergeCell ref="M6:M7"/>
    <mergeCell ref="A6:A7"/>
    <mergeCell ref="B6:B7"/>
    <mergeCell ref="D6:D7"/>
    <mergeCell ref="G6:G7"/>
    <mergeCell ref="C6:C7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67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E10"/>
  <sheetViews>
    <sheetView showGridLines="0" zoomScaleSheetLayoutView="100" zoomScalePageLayoutView="0" workbookViewId="0" topLeftCell="A1">
      <selection activeCell="A1" sqref="A1:E1"/>
    </sheetView>
  </sheetViews>
  <sheetFormatPr defaultColWidth="9.00390625" defaultRowHeight="12.75"/>
  <cols>
    <col min="1" max="1" width="9.875" style="2" customWidth="1"/>
    <col min="2" max="2" width="15.00390625" style="2" customWidth="1"/>
    <col min="3" max="3" width="9.875" style="2" customWidth="1"/>
    <col min="4" max="4" width="11.00390625" style="2" customWidth="1"/>
    <col min="5" max="5" width="50.75390625" style="2" customWidth="1"/>
    <col min="6" max="16384" width="9.125" style="2" customWidth="1"/>
  </cols>
  <sheetData>
    <row r="1" spans="1:5" s="1" customFormat="1" ht="15.75">
      <c r="A1" s="361" t="s">
        <v>16</v>
      </c>
      <c r="B1" s="361"/>
      <c r="C1" s="361"/>
      <c r="D1" s="361"/>
      <c r="E1" s="361"/>
    </row>
    <row r="2" spans="1:5" s="1" customFormat="1" ht="24" customHeight="1">
      <c r="A2" s="377"/>
      <c r="B2" s="378"/>
      <c r="C2" s="378"/>
      <c r="D2" s="378"/>
      <c r="E2" s="378"/>
    </row>
    <row r="3" ht="10.5" customHeight="1" thickBot="1"/>
    <row r="4" spans="1:5" s="3" customFormat="1" ht="21" customHeight="1">
      <c r="A4" s="382" t="s">
        <v>15</v>
      </c>
      <c r="B4" s="375" t="s">
        <v>12</v>
      </c>
      <c r="C4" s="375" t="s">
        <v>13</v>
      </c>
      <c r="D4" s="368" t="s">
        <v>14</v>
      </c>
      <c r="E4" s="379"/>
    </row>
    <row r="5" spans="1:5" s="3" customFormat="1" ht="16.5" thickBot="1">
      <c r="A5" s="383"/>
      <c r="B5" s="384"/>
      <c r="C5" s="384"/>
      <c r="D5" s="4"/>
      <c r="E5" s="5" t="s">
        <v>149</v>
      </c>
    </row>
    <row r="6" spans="1:5" ht="12.75" customHeight="1">
      <c r="A6" s="11"/>
      <c r="B6" s="12"/>
      <c r="C6" s="12"/>
      <c r="D6" s="12"/>
      <c r="E6" s="13"/>
    </row>
    <row r="7" spans="1:5" ht="24.75" customHeight="1">
      <c r="A7" s="385"/>
      <c r="B7" s="386"/>
      <c r="C7" s="386"/>
      <c r="D7" s="386"/>
      <c r="E7" s="387"/>
    </row>
    <row r="8" spans="1:5" ht="12.75" customHeight="1">
      <c r="A8" s="16"/>
      <c r="B8" s="17"/>
      <c r="C8" s="10"/>
      <c r="D8" s="380"/>
      <c r="E8" s="381"/>
    </row>
    <row r="9" spans="1:5" ht="12.75" customHeight="1">
      <c r="A9" s="9"/>
      <c r="B9" s="10"/>
      <c r="C9" s="10"/>
      <c r="D9" s="10"/>
      <c r="E9" s="21"/>
    </row>
    <row r="10" spans="1:5" ht="16.5" thickBot="1">
      <c r="A10" s="6"/>
      <c r="B10" s="7"/>
      <c r="C10" s="7"/>
      <c r="D10" s="7"/>
      <c r="E10" s="8"/>
    </row>
  </sheetData>
  <sheetProtection/>
  <mergeCells count="8">
    <mergeCell ref="A1:E1"/>
    <mergeCell ref="A2:E2"/>
    <mergeCell ref="D4:E4"/>
    <mergeCell ref="D8:E8"/>
    <mergeCell ref="A4:A5"/>
    <mergeCell ref="B4:B5"/>
    <mergeCell ref="C4:C5"/>
    <mergeCell ref="A7:E7"/>
  </mergeCells>
  <printOptions horizontalCentered="1"/>
  <pageMargins left="0.3937007874015748" right="0.3937007874015748" top="0.5905511811023623" bottom="0.5905511811023623" header="0.31496062992125984" footer="0.3149606299212598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2:I3"/>
  <sheetViews>
    <sheetView zoomScalePageLayoutView="0" workbookViewId="0" topLeftCell="A1">
      <selection activeCell="I3" sqref="I3"/>
    </sheetView>
  </sheetViews>
  <sheetFormatPr defaultColWidth="9.00390625" defaultRowHeight="12.75"/>
  <cols>
    <col min="1" max="1" width="5.125" style="0" customWidth="1"/>
    <col min="2" max="2" width="5.00390625" style="0" customWidth="1"/>
    <col min="3" max="3" width="4.875" style="0" customWidth="1"/>
    <col min="4" max="4" width="4.625" style="0" customWidth="1"/>
    <col min="5" max="5" width="4.875" style="0" customWidth="1"/>
    <col min="6" max="6" width="4.00390625" style="0" customWidth="1"/>
    <col min="7" max="7" width="4.125" style="0" customWidth="1"/>
    <col min="8" max="8" width="102.75390625" style="0" customWidth="1"/>
    <col min="9" max="9" width="8.875" style="0" customWidth="1"/>
  </cols>
  <sheetData>
    <row r="2" spans="1:9" s="270" customFormat="1" ht="76.5">
      <c r="A2" s="269" t="s">
        <v>164</v>
      </c>
      <c r="B2" s="269" t="s">
        <v>184</v>
      </c>
      <c r="C2" s="269" t="s">
        <v>190</v>
      </c>
      <c r="D2" s="269" t="s">
        <v>185</v>
      </c>
      <c r="E2" s="269" t="s">
        <v>186</v>
      </c>
      <c r="F2" s="269" t="s">
        <v>187</v>
      </c>
      <c r="G2" s="269" t="s">
        <v>188</v>
      </c>
      <c r="H2" s="243" t="s">
        <v>189</v>
      </c>
      <c r="I2" s="344" t="s">
        <v>285</v>
      </c>
    </row>
    <row r="3" spans="8:9" ht="12.75">
      <c r="H3" s="277"/>
      <c r="I3" s="345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7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dimension ref="A2:G6"/>
  <sheetViews>
    <sheetView zoomScalePageLayoutView="0" workbookViewId="0" topLeftCell="A1">
      <selection activeCell="G5" sqref="G5"/>
    </sheetView>
  </sheetViews>
  <sheetFormatPr defaultColWidth="9.00390625" defaultRowHeight="12.75"/>
  <cols>
    <col min="6" max="6" width="21.375" style="0" customWidth="1"/>
    <col min="7" max="7" width="28.125" style="0" customWidth="1"/>
  </cols>
  <sheetData>
    <row r="2" spans="1:7" ht="12.75">
      <c r="A2" s="621"/>
      <c r="B2" s="621"/>
      <c r="C2" s="621"/>
      <c r="D2" s="621"/>
      <c r="E2" s="621"/>
      <c r="F2" s="621"/>
      <c r="G2" s="621"/>
    </row>
    <row r="3" spans="1:7" ht="12.75">
      <c r="A3" s="621"/>
      <c r="B3" s="621"/>
      <c r="C3" s="621"/>
      <c r="D3" s="621"/>
      <c r="E3" s="621"/>
      <c r="F3" s="621"/>
      <c r="G3" s="621"/>
    </row>
    <row r="5" spans="1:7" ht="38.25">
      <c r="A5" s="262" t="s">
        <v>193</v>
      </c>
      <c r="B5" s="262" t="s">
        <v>194</v>
      </c>
      <c r="C5" s="262" t="s">
        <v>197</v>
      </c>
      <c r="D5" s="262" t="s">
        <v>195</v>
      </c>
      <c r="E5" s="262" t="s">
        <v>196</v>
      </c>
      <c r="F5" s="242" t="s">
        <v>198</v>
      </c>
      <c r="G5" s="242" t="s">
        <v>140</v>
      </c>
    </row>
    <row r="6" spans="6:7" ht="12.75">
      <c r="F6" s="272"/>
      <c r="G6" s="272"/>
    </row>
  </sheetData>
  <sheetProtection/>
  <mergeCells count="2">
    <mergeCell ref="A2:G2"/>
    <mergeCell ref="A3:G3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B12"/>
  <sheetViews>
    <sheetView zoomScalePageLayoutView="0" workbookViewId="0" topLeftCell="D1">
      <selection activeCell="AC3" sqref="AC3"/>
    </sheetView>
  </sheetViews>
  <sheetFormatPr defaultColWidth="9.00390625" defaultRowHeight="12.75"/>
  <cols>
    <col min="1" max="1" width="4.75390625" style="0" customWidth="1"/>
    <col min="2" max="2" width="6.75390625" style="0" customWidth="1"/>
    <col min="3" max="3" width="34.625" style="0" customWidth="1"/>
    <col min="4" max="4" width="7.375" style="0" customWidth="1"/>
    <col min="6" max="6" width="5.375" style="0" customWidth="1"/>
    <col min="9" max="9" width="7.625" style="0" customWidth="1"/>
    <col min="10" max="10" width="4.00390625" style="0" customWidth="1"/>
    <col min="11" max="11" width="3.125" style="0" customWidth="1"/>
    <col min="12" max="12" width="5.625" style="0" customWidth="1"/>
    <col min="13" max="28" width="2.875" style="0" customWidth="1"/>
  </cols>
  <sheetData>
    <row r="1" spans="1:24" ht="12.75">
      <c r="A1" s="593"/>
      <c r="B1" s="443"/>
      <c r="C1" s="443"/>
      <c r="D1" s="443"/>
      <c r="E1" s="443"/>
      <c r="F1" s="443"/>
      <c r="G1" s="443"/>
      <c r="H1" s="443"/>
      <c r="I1" s="443"/>
      <c r="J1" s="443"/>
      <c r="K1" s="443"/>
      <c r="L1" s="443"/>
      <c r="M1" s="443"/>
      <c r="N1" s="443"/>
      <c r="O1" s="443"/>
      <c r="P1" s="443"/>
      <c r="Q1" s="443"/>
      <c r="R1" s="443"/>
      <c r="S1" s="443"/>
      <c r="T1" s="443"/>
      <c r="U1" s="443"/>
      <c r="V1" s="443"/>
      <c r="W1" s="443"/>
      <c r="X1" s="443"/>
    </row>
    <row r="3" spans="1:28" ht="87.75" customHeight="1">
      <c r="A3" s="271" t="s">
        <v>164</v>
      </c>
      <c r="B3" s="262" t="s">
        <v>199</v>
      </c>
      <c r="C3" s="263"/>
      <c r="D3" s="262" t="s">
        <v>200</v>
      </c>
      <c r="E3" s="262" t="s">
        <v>207</v>
      </c>
      <c r="F3" s="262" t="s">
        <v>201</v>
      </c>
      <c r="G3" s="262" t="s">
        <v>202</v>
      </c>
      <c r="H3" s="262" t="s">
        <v>203</v>
      </c>
      <c r="I3" s="262" t="s">
        <v>204</v>
      </c>
      <c r="J3" s="262" t="s">
        <v>205</v>
      </c>
      <c r="K3" s="262" t="s">
        <v>206</v>
      </c>
      <c r="L3" s="271" t="s">
        <v>236</v>
      </c>
      <c r="M3" s="263">
        <v>21</v>
      </c>
      <c r="N3" s="242">
        <v>22</v>
      </c>
      <c r="O3" s="242">
        <v>23</v>
      </c>
      <c r="P3" s="242">
        <v>24</v>
      </c>
      <c r="Q3" s="242">
        <v>25</v>
      </c>
      <c r="R3" s="242">
        <v>26</v>
      </c>
      <c r="S3" s="242">
        <v>48</v>
      </c>
      <c r="T3" s="242">
        <v>49</v>
      </c>
      <c r="U3" s="242">
        <v>50</v>
      </c>
      <c r="V3" s="242">
        <v>51</v>
      </c>
      <c r="W3" s="242">
        <v>52</v>
      </c>
      <c r="X3" s="242">
        <v>53</v>
      </c>
      <c r="Y3" s="285">
        <v>54</v>
      </c>
      <c r="Z3" s="285">
        <v>55</v>
      </c>
      <c r="AA3" s="285">
        <v>56</v>
      </c>
      <c r="AB3" s="285">
        <v>57</v>
      </c>
    </row>
    <row r="4" spans="1:28" ht="12.75">
      <c r="A4" s="273"/>
      <c r="B4" s="274"/>
      <c r="C4" s="275"/>
      <c r="D4" s="274"/>
      <c r="E4" s="274"/>
      <c r="F4" s="274"/>
      <c r="G4" s="274"/>
      <c r="H4" s="274"/>
      <c r="I4" s="274"/>
      <c r="J4" s="274"/>
      <c r="K4" s="274"/>
      <c r="L4" s="274"/>
      <c r="M4" s="276"/>
      <c r="N4" s="276"/>
      <c r="O4" s="276"/>
      <c r="P4" s="276"/>
      <c r="Q4" s="276"/>
      <c r="R4" s="276"/>
      <c r="S4" s="276"/>
      <c r="T4" s="276"/>
      <c r="U4" s="276"/>
      <c r="V4" s="276"/>
      <c r="W4" s="276"/>
      <c r="X4" s="286"/>
      <c r="Y4" s="276"/>
      <c r="Z4" s="276"/>
      <c r="AA4" s="276"/>
      <c r="AB4" s="276"/>
    </row>
    <row r="12" ht="12.75">
      <c r="Q12" s="239"/>
    </row>
  </sheetData>
  <sheetProtection/>
  <mergeCells count="1">
    <mergeCell ref="A1:X1"/>
  </mergeCells>
  <printOptions/>
  <pageMargins left="0.5905511811023623" right="0.5905511811023623" top="0.35433070866141736" bottom="0.4724409448818898" header="0.2362204724409449" footer="0.2362204724409449"/>
  <pageSetup horizontalDpi="600" verticalDpi="600" orientation="landscape" paperSize="9" scale="93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dimension ref="A1:M9"/>
  <sheetViews>
    <sheetView zoomScalePageLayoutView="0" workbookViewId="0" topLeftCell="A1">
      <selection activeCell="O7" sqref="O7"/>
    </sheetView>
  </sheetViews>
  <sheetFormatPr defaultColWidth="9.00390625" defaultRowHeight="12.75"/>
  <cols>
    <col min="1" max="1" width="6.375" style="0" customWidth="1"/>
    <col min="2" max="2" width="5.25390625" style="0" customWidth="1"/>
    <col min="3" max="3" width="28.375" style="0" customWidth="1"/>
    <col min="4" max="4" width="5.375" style="0" customWidth="1"/>
    <col min="5" max="5" width="5.625" style="0" customWidth="1"/>
    <col min="6" max="6" width="7.875" style="0" customWidth="1"/>
    <col min="7" max="7" width="8.00390625" style="0" customWidth="1"/>
    <col min="8" max="8" width="14.625" style="0" customWidth="1"/>
    <col min="9" max="9" width="6.125" style="0" customWidth="1"/>
    <col min="10" max="10" width="5.625" style="0" customWidth="1"/>
    <col min="13" max="13" width="14.625" style="0" customWidth="1"/>
  </cols>
  <sheetData>
    <row r="1" spans="1:13" ht="12.75">
      <c r="A1" s="621"/>
      <c r="B1" s="621"/>
      <c r="C1" s="621"/>
      <c r="D1" s="621"/>
      <c r="E1" s="621"/>
      <c r="F1" s="621"/>
      <c r="G1" s="621"/>
      <c r="H1" s="621"/>
      <c r="I1" s="621"/>
      <c r="J1" s="621"/>
      <c r="K1" s="621"/>
      <c r="L1" s="621"/>
      <c r="M1" s="621"/>
    </row>
    <row r="2" spans="3:12" ht="12.75" customHeight="1">
      <c r="C2" s="621"/>
      <c r="D2" s="621"/>
      <c r="E2" s="621"/>
      <c r="F2" s="621"/>
      <c r="G2" s="621"/>
      <c r="H2" s="621"/>
      <c r="I2" s="621"/>
      <c r="J2" s="621"/>
      <c r="K2" s="621"/>
      <c r="L2" s="621"/>
    </row>
    <row r="3" s="280" customFormat="1" ht="12.75" customHeight="1"/>
    <row r="4" spans="3:12" ht="12.75">
      <c r="C4" s="621" t="s">
        <v>216</v>
      </c>
      <c r="D4" s="621"/>
      <c r="E4" s="621"/>
      <c r="F4" s="621"/>
      <c r="G4" s="621"/>
      <c r="H4" s="621"/>
      <c r="I4" s="621"/>
      <c r="J4" s="621"/>
      <c r="K4" s="621"/>
      <c r="L4" s="621"/>
    </row>
    <row r="5" spans="1:13" ht="13.5" thickBot="1">
      <c r="A5" s="632"/>
      <c r="B5" s="632"/>
      <c r="C5" s="632"/>
      <c r="D5" s="632"/>
      <c r="E5" s="632"/>
      <c r="F5" s="632"/>
      <c r="G5" s="632"/>
      <c r="H5" s="632"/>
      <c r="I5" s="632"/>
      <c r="J5" s="632"/>
      <c r="K5" s="632"/>
      <c r="L5" s="632"/>
      <c r="M5" s="632"/>
    </row>
    <row r="6" spans="1:13" ht="13.5" thickBot="1">
      <c r="A6" s="630" t="s">
        <v>210</v>
      </c>
      <c r="B6" s="630" t="s">
        <v>137</v>
      </c>
      <c r="C6" s="634" t="s">
        <v>211</v>
      </c>
      <c r="D6" s="622" t="s">
        <v>235</v>
      </c>
      <c r="E6" s="622" t="s">
        <v>219</v>
      </c>
      <c r="F6" s="627"/>
      <c r="G6" s="627"/>
      <c r="H6" s="627"/>
      <c r="I6" s="628" t="s">
        <v>217</v>
      </c>
      <c r="J6" s="629"/>
      <c r="K6" s="627"/>
      <c r="L6" s="627"/>
      <c r="M6" s="627"/>
    </row>
    <row r="7" spans="1:13" ht="13.5" thickBot="1">
      <c r="A7" s="631"/>
      <c r="B7" s="633"/>
      <c r="C7" s="633"/>
      <c r="D7" s="623"/>
      <c r="E7" s="625"/>
      <c r="F7" s="627" t="s">
        <v>212</v>
      </c>
      <c r="G7" s="627"/>
      <c r="H7" s="627"/>
      <c r="I7" s="622" t="s">
        <v>218</v>
      </c>
      <c r="J7" s="622" t="s">
        <v>220</v>
      </c>
      <c r="K7" s="627" t="s">
        <v>212</v>
      </c>
      <c r="L7" s="627"/>
      <c r="M7" s="627"/>
    </row>
    <row r="8" spans="1:13" ht="73.5" customHeight="1" thickBot="1">
      <c r="A8" s="631"/>
      <c r="B8" s="633"/>
      <c r="C8" s="633"/>
      <c r="D8" s="624"/>
      <c r="E8" s="626"/>
      <c r="F8" s="278" t="s">
        <v>213</v>
      </c>
      <c r="G8" s="278" t="s">
        <v>214</v>
      </c>
      <c r="H8" s="278" t="s">
        <v>215</v>
      </c>
      <c r="I8" s="624"/>
      <c r="J8" s="624"/>
      <c r="K8" s="278" t="s">
        <v>213</v>
      </c>
      <c r="L8" s="278" t="s">
        <v>214</v>
      </c>
      <c r="M8" s="278" t="s">
        <v>215</v>
      </c>
    </row>
    <row r="9" spans="3:13" ht="12.75">
      <c r="C9" s="277"/>
      <c r="H9" s="279"/>
      <c r="J9" s="279"/>
      <c r="M9" s="279"/>
    </row>
  </sheetData>
  <sheetProtection/>
  <mergeCells count="16">
    <mergeCell ref="A6:A8"/>
    <mergeCell ref="K6:M6"/>
    <mergeCell ref="K7:M7"/>
    <mergeCell ref="A1:M1"/>
    <mergeCell ref="C2:L2"/>
    <mergeCell ref="C4:L4"/>
    <mergeCell ref="A5:M5"/>
    <mergeCell ref="B6:B8"/>
    <mergeCell ref="C6:C8"/>
    <mergeCell ref="F6:H6"/>
    <mergeCell ref="D6:D8"/>
    <mergeCell ref="E6:E8"/>
    <mergeCell ref="F7:H7"/>
    <mergeCell ref="J7:J8"/>
    <mergeCell ref="I6:J6"/>
    <mergeCell ref="I7:I8"/>
  </mergeCells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81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C13" sqref="C13:C14"/>
    </sheetView>
  </sheetViews>
  <sheetFormatPr defaultColWidth="9.00390625" defaultRowHeight="12.75"/>
  <cols>
    <col min="1" max="1" width="10.25390625" style="0" customWidth="1"/>
    <col min="2" max="2" width="6.125" style="0" customWidth="1"/>
    <col min="3" max="3" width="40.75390625" style="0" customWidth="1"/>
    <col min="4" max="4" width="7.00390625" style="0" customWidth="1"/>
    <col min="5" max="5" width="10.75390625" style="0" customWidth="1"/>
    <col min="6" max="6" width="6.00390625" style="0" customWidth="1"/>
    <col min="10" max="10" width="40.75390625" style="0" customWidth="1"/>
  </cols>
  <sheetData>
    <row r="1" spans="1:11" ht="12.75">
      <c r="A1" s="242" t="s">
        <v>228</v>
      </c>
      <c r="B1" s="242" t="s">
        <v>164</v>
      </c>
      <c r="C1" s="242" t="s">
        <v>229</v>
      </c>
      <c r="D1" s="242" t="s">
        <v>199</v>
      </c>
      <c r="E1" s="242" t="s">
        <v>230</v>
      </c>
      <c r="F1" s="242" t="s">
        <v>231</v>
      </c>
      <c r="G1" s="242" t="s">
        <v>232</v>
      </c>
      <c r="H1" s="242" t="s">
        <v>233</v>
      </c>
      <c r="I1" s="242" t="s">
        <v>234</v>
      </c>
      <c r="J1" s="296" t="s">
        <v>282</v>
      </c>
      <c r="K1" s="296" t="s">
        <v>283</v>
      </c>
    </row>
    <row r="2" spans="1:11" ht="12.75">
      <c r="A2" s="282"/>
      <c r="B2" s="282"/>
      <c r="C2" s="283"/>
      <c r="D2" s="256"/>
      <c r="E2" s="256"/>
      <c r="F2" s="256"/>
      <c r="G2" s="256"/>
      <c r="H2" s="284"/>
      <c r="I2" s="256"/>
      <c r="J2" s="283"/>
      <c r="K2" s="256"/>
    </row>
  </sheetData>
  <sheetProtection/>
  <printOptions/>
  <pageMargins left="0.1968503937007874" right="0.1968503937007874" top="0.35433070866141736" bottom="0.4724409448818898" header="0.2362204724409449" footer="0.2362204724409449"/>
  <pageSetup horizontalDpi="600" verticalDpi="600" orientation="portrait" paperSize="9" scale="5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>
  <dimension ref="A6:F27"/>
  <sheetViews>
    <sheetView zoomScalePageLayoutView="0" workbookViewId="0" topLeftCell="A1">
      <selection activeCell="G12" sqref="G12"/>
    </sheetView>
  </sheetViews>
  <sheetFormatPr defaultColWidth="9.00390625" defaultRowHeight="12.75"/>
  <cols>
    <col min="1" max="1" width="23.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  <col min="9" max="9" width="2.625" style="0" customWidth="1"/>
  </cols>
  <sheetData>
    <row r="6" spans="1:6" ht="45" customHeight="1">
      <c r="A6" s="285" t="s">
        <v>148</v>
      </c>
      <c r="B6" s="336" t="s">
        <v>146</v>
      </c>
      <c r="C6" s="303" t="s">
        <v>278</v>
      </c>
      <c r="D6" s="337" t="s">
        <v>279</v>
      </c>
      <c r="E6" s="303" t="s">
        <v>280</v>
      </c>
      <c r="F6" s="338" t="s">
        <v>279</v>
      </c>
    </row>
    <row r="7" spans="1:6" ht="12.75">
      <c r="A7" s="339"/>
      <c r="B7" s="264"/>
      <c r="C7" s="339"/>
      <c r="D7" s="264"/>
      <c r="E7" s="339"/>
      <c r="F7" s="264"/>
    </row>
    <row r="10" ht="12.75">
      <c r="A10" t="s">
        <v>260</v>
      </c>
    </row>
    <row r="11" ht="12.75">
      <c r="A11" t="s">
        <v>261</v>
      </c>
    </row>
    <row r="12" ht="12.75">
      <c r="A12" t="s">
        <v>262</v>
      </c>
    </row>
    <row r="13" ht="12.75">
      <c r="A13" t="s">
        <v>263</v>
      </c>
    </row>
    <row r="14" ht="12.75">
      <c r="A14" t="s">
        <v>264</v>
      </c>
    </row>
    <row r="15" ht="12.75">
      <c r="A15" t="s">
        <v>265</v>
      </c>
    </row>
    <row r="16" ht="12.75">
      <c r="A16" t="s">
        <v>266</v>
      </c>
    </row>
    <row r="17" ht="12.75">
      <c r="A17" t="s">
        <v>267</v>
      </c>
    </row>
    <row r="18" ht="12.75">
      <c r="A18" t="s">
        <v>268</v>
      </c>
    </row>
    <row r="19" ht="12.75">
      <c r="A19" t="s">
        <v>269</v>
      </c>
    </row>
    <row r="20" ht="12.75">
      <c r="A20" t="s">
        <v>270</v>
      </c>
    </row>
    <row r="21" ht="12.75">
      <c r="A21" t="s">
        <v>271</v>
      </c>
    </row>
    <row r="22" ht="12.75">
      <c r="A22" t="s">
        <v>272</v>
      </c>
    </row>
    <row r="23" ht="12.75">
      <c r="A23" t="s">
        <v>273</v>
      </c>
    </row>
    <row r="24" ht="12.75">
      <c r="A24" t="s">
        <v>274</v>
      </c>
    </row>
    <row r="25" ht="12.75">
      <c r="A25" t="s">
        <v>275</v>
      </c>
    </row>
    <row r="26" ht="12.75">
      <c r="A26" t="s">
        <v>276</v>
      </c>
    </row>
    <row r="27" ht="12.75">
      <c r="A27" t="s">
        <v>277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4" r:id="rId1"/>
  <headerFooter alignWithMargins="0">
    <oddHeader>&amp;LУАП и ОУП МГУ  НИВЦ МГУ  АИС "Учебный план"  &amp;R&amp;D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>
  <dimension ref="A1:O7"/>
  <sheetViews>
    <sheetView zoomScalePageLayoutView="0" workbookViewId="0" topLeftCell="A1">
      <selection activeCell="I28" sqref="I28"/>
    </sheetView>
  </sheetViews>
  <sheetFormatPr defaultColWidth="9.00390625" defaultRowHeight="12.75"/>
  <cols>
    <col min="1" max="1" width="37.125" style="0" customWidth="1"/>
    <col min="3" max="3" width="16.25390625" style="0" customWidth="1"/>
    <col min="4" max="4" width="10.375" style="0" customWidth="1"/>
    <col min="5" max="6" width="11.625" style="0" customWidth="1"/>
    <col min="7" max="7" width="19.75390625" style="0" customWidth="1"/>
    <col min="16" max="16" width="20.375" style="0" customWidth="1"/>
  </cols>
  <sheetData>
    <row r="1" spans="1:8" ht="12.75">
      <c r="A1" s="240"/>
      <c r="B1" s="239"/>
      <c r="C1" s="239"/>
      <c r="G1" s="241"/>
      <c r="H1" s="241"/>
    </row>
    <row r="2" spans="1:8" ht="12.75">
      <c r="A2" s="240"/>
      <c r="B2" s="239"/>
      <c r="C2" s="239"/>
      <c r="G2" s="241"/>
      <c r="H2" s="241"/>
    </row>
    <row r="3" spans="1:8" ht="12.75">
      <c r="A3" s="240"/>
      <c r="B3" s="239"/>
      <c r="C3" s="239"/>
      <c r="G3" s="241"/>
      <c r="H3" s="241"/>
    </row>
    <row r="4" spans="1:8" ht="12.75">
      <c r="A4" s="240"/>
      <c r="B4" s="239"/>
      <c r="C4" s="239"/>
      <c r="G4" s="241"/>
      <c r="H4" s="241"/>
    </row>
    <row r="5" spans="1:8" ht="24.75" customHeight="1">
      <c r="A5" s="635" t="s">
        <v>144</v>
      </c>
      <c r="B5" s="635"/>
      <c r="C5" s="635"/>
      <c r="D5" s="635"/>
      <c r="E5" s="635"/>
      <c r="F5" s="635"/>
      <c r="G5" s="635"/>
      <c r="H5" s="241"/>
    </row>
    <row r="6" spans="1:8" ht="12.75">
      <c r="A6" s="241"/>
      <c r="G6" s="241"/>
      <c r="H6" s="241"/>
    </row>
    <row r="7" spans="1:15" ht="99.75" customHeight="1">
      <c r="A7" s="242" t="s">
        <v>145</v>
      </c>
      <c r="B7" s="271" t="s">
        <v>146</v>
      </c>
      <c r="C7" s="269" t="s">
        <v>147</v>
      </c>
      <c r="D7" s="271" t="s">
        <v>119</v>
      </c>
      <c r="E7" s="269" t="s">
        <v>139</v>
      </c>
      <c r="F7" s="269" t="s">
        <v>279</v>
      </c>
      <c r="G7" s="243" t="s">
        <v>148</v>
      </c>
      <c r="H7" s="242" t="s">
        <v>150</v>
      </c>
      <c r="I7" s="281" t="s">
        <v>221</v>
      </c>
      <c r="J7" s="281" t="s">
        <v>222</v>
      </c>
      <c r="K7" s="281" t="s">
        <v>223</v>
      </c>
      <c r="L7" s="281" t="s">
        <v>224</v>
      </c>
      <c r="M7" s="281" t="s">
        <v>225</v>
      </c>
      <c r="N7" s="281" t="s">
        <v>226</v>
      </c>
      <c r="O7" s="281" t="s">
        <v>227</v>
      </c>
    </row>
  </sheetData>
  <sheetProtection/>
  <mergeCells count="1">
    <mergeCell ref="A5:G5"/>
  </mergeCells>
  <printOptions/>
  <pageMargins left="0.1968503937007874" right="0.1968503937007874" top="0.35433070866141736" bottom="0.4724409448818898" header="0.2362204724409449" footer="0.2362204724409449"/>
  <pageSetup horizontalDpi="300" verticalDpi="300" orientation="portrait" paperSize="9" scale="50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21" sqref="D2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R10"/>
  <sheetViews>
    <sheetView zoomScalePageLayoutView="0" workbookViewId="0" topLeftCell="A1">
      <selection activeCell="B17" sqref="B17"/>
    </sheetView>
  </sheetViews>
  <sheetFormatPr defaultColWidth="9.00390625" defaultRowHeight="12.75"/>
  <cols>
    <col min="1" max="1" width="21.25390625" style="0" customWidth="1"/>
    <col min="2" max="2" width="5.75390625" style="0" customWidth="1"/>
    <col min="3" max="3" width="7.875" style="0" customWidth="1"/>
    <col min="4" max="4" width="8.00390625" style="0" customWidth="1"/>
    <col min="5" max="6" width="4.75390625" style="0" customWidth="1"/>
    <col min="7" max="7" width="27.00390625" style="0" customWidth="1"/>
    <col min="8" max="8" width="5.75390625" style="0" customWidth="1"/>
    <col min="9" max="12" width="4.75390625" style="0" customWidth="1"/>
    <col min="13" max="14" width="5.75390625" style="0" customWidth="1"/>
    <col min="15" max="16" width="4.75390625" style="0" customWidth="1"/>
    <col min="17" max="17" width="5.75390625" style="0" customWidth="1"/>
    <col min="18" max="18" width="6.75390625" style="0" customWidth="1"/>
  </cols>
  <sheetData>
    <row r="2" spans="1:18" ht="15.75">
      <c r="A2" s="599" t="s">
        <v>411</v>
      </c>
      <c r="B2" s="599"/>
      <c r="C2" s="599"/>
      <c r="D2" s="599"/>
      <c r="E2" s="599"/>
      <c r="F2" s="599"/>
      <c r="G2" s="599"/>
      <c r="H2" s="599"/>
      <c r="I2" s="599"/>
      <c r="J2" s="599"/>
      <c r="K2" s="599"/>
      <c r="L2" s="599"/>
      <c r="M2" s="599"/>
      <c r="N2" s="599"/>
      <c r="O2" s="599"/>
      <c r="P2" s="599"/>
      <c r="Q2" s="599"/>
      <c r="R2" s="599"/>
    </row>
    <row r="4" spans="1:18" ht="15.75">
      <c r="A4" s="599"/>
      <c r="B4" s="599"/>
      <c r="C4" s="599"/>
      <c r="D4" s="599"/>
      <c r="E4" s="599"/>
      <c r="F4" s="599"/>
      <c r="G4" s="599"/>
      <c r="H4" s="599"/>
      <c r="I4" s="599"/>
      <c r="J4" s="599"/>
      <c r="K4" s="599"/>
      <c r="L4" s="599"/>
      <c r="M4" s="599"/>
      <c r="N4" s="599"/>
      <c r="O4" s="599"/>
      <c r="P4" s="599"/>
      <c r="Q4" s="599"/>
      <c r="R4" s="599"/>
    </row>
    <row r="6" spans="1:18" ht="15" customHeight="1">
      <c r="A6" s="637" t="s">
        <v>241</v>
      </c>
      <c r="B6" s="638" t="s">
        <v>242</v>
      </c>
      <c r="C6" s="636" t="s">
        <v>394</v>
      </c>
      <c r="D6" s="636" t="s">
        <v>395</v>
      </c>
      <c r="E6" s="636" t="s">
        <v>396</v>
      </c>
      <c r="F6" s="636" t="s">
        <v>397</v>
      </c>
      <c r="G6" s="637" t="s">
        <v>398</v>
      </c>
      <c r="H6" s="636" t="s">
        <v>399</v>
      </c>
      <c r="I6" s="636" t="s">
        <v>400</v>
      </c>
      <c r="J6" s="636" t="s">
        <v>401</v>
      </c>
      <c r="K6" s="636" t="s">
        <v>402</v>
      </c>
      <c r="L6" s="636" t="s">
        <v>403</v>
      </c>
      <c r="M6" s="637" t="s">
        <v>404</v>
      </c>
      <c r="N6" s="637"/>
      <c r="O6" s="636" t="s">
        <v>407</v>
      </c>
      <c r="P6" s="636" t="s">
        <v>408</v>
      </c>
      <c r="Q6" s="636" t="s">
        <v>409</v>
      </c>
      <c r="R6" s="636" t="s">
        <v>410</v>
      </c>
    </row>
    <row r="7" spans="1:18" ht="15" customHeight="1">
      <c r="A7" s="637"/>
      <c r="B7" s="638"/>
      <c r="C7" s="636"/>
      <c r="D7" s="636"/>
      <c r="E7" s="636"/>
      <c r="F7" s="636"/>
      <c r="G7" s="637"/>
      <c r="H7" s="636"/>
      <c r="I7" s="636"/>
      <c r="J7" s="636"/>
      <c r="K7" s="636"/>
      <c r="L7" s="636"/>
      <c r="M7" s="637"/>
      <c r="N7" s="637"/>
      <c r="O7" s="636"/>
      <c r="P7" s="636"/>
      <c r="Q7" s="636"/>
      <c r="R7" s="636"/>
    </row>
    <row r="8" spans="1:18" ht="15" customHeight="1">
      <c r="A8" s="637"/>
      <c r="B8" s="638"/>
      <c r="C8" s="636"/>
      <c r="D8" s="636"/>
      <c r="E8" s="636"/>
      <c r="F8" s="636"/>
      <c r="G8" s="637"/>
      <c r="H8" s="636"/>
      <c r="I8" s="636"/>
      <c r="J8" s="636"/>
      <c r="K8" s="636"/>
      <c r="L8" s="636"/>
      <c r="M8" s="638" t="s">
        <v>405</v>
      </c>
      <c r="N8" s="636" t="s">
        <v>406</v>
      </c>
      <c r="O8" s="636"/>
      <c r="P8" s="636"/>
      <c r="Q8" s="636"/>
      <c r="R8" s="636"/>
    </row>
    <row r="9" spans="1:18" ht="15" customHeight="1">
      <c r="A9" s="637"/>
      <c r="B9" s="638"/>
      <c r="C9" s="636"/>
      <c r="D9" s="636"/>
      <c r="E9" s="636"/>
      <c r="F9" s="636"/>
      <c r="G9" s="637"/>
      <c r="H9" s="636"/>
      <c r="I9" s="636"/>
      <c r="J9" s="636"/>
      <c r="K9" s="636"/>
      <c r="L9" s="636"/>
      <c r="M9" s="638"/>
      <c r="N9" s="636"/>
      <c r="O9" s="636"/>
      <c r="P9" s="636"/>
      <c r="Q9" s="636"/>
      <c r="R9" s="636"/>
    </row>
    <row r="10" spans="1:18" ht="15" customHeight="1">
      <c r="A10" s="637"/>
      <c r="B10" s="638"/>
      <c r="C10" s="636"/>
      <c r="D10" s="636"/>
      <c r="E10" s="636"/>
      <c r="F10" s="636"/>
      <c r="G10" s="637"/>
      <c r="H10" s="636"/>
      <c r="I10" s="636"/>
      <c r="J10" s="636"/>
      <c r="K10" s="636"/>
      <c r="L10" s="636"/>
      <c r="M10" s="638"/>
      <c r="N10" s="636"/>
      <c r="O10" s="636"/>
      <c r="P10" s="636"/>
      <c r="Q10" s="636"/>
      <c r="R10" s="636"/>
    </row>
  </sheetData>
  <sheetProtection/>
  <mergeCells count="21">
    <mergeCell ref="F6:F10"/>
    <mergeCell ref="L6:L10"/>
    <mergeCell ref="M8:M10"/>
    <mergeCell ref="M6:N7"/>
    <mergeCell ref="A2:R2"/>
    <mergeCell ref="A4:R4"/>
    <mergeCell ref="A6:A10"/>
    <mergeCell ref="B6:B10"/>
    <mergeCell ref="C6:C10"/>
    <mergeCell ref="D6:D10"/>
    <mergeCell ref="E6:E10"/>
    <mergeCell ref="O6:O10"/>
    <mergeCell ref="R6:R10"/>
    <mergeCell ref="G6:G10"/>
    <mergeCell ref="P6:P10"/>
    <mergeCell ref="Q6:Q10"/>
    <mergeCell ref="H6:H10"/>
    <mergeCell ref="N8:N10"/>
    <mergeCell ref="I6:I10"/>
    <mergeCell ref="J6:J10"/>
    <mergeCell ref="K6:K10"/>
  </mergeCells>
  <printOptions/>
  <pageMargins left="0.7086614173228347" right="0.6299212598425197" top="0.7480314960629921" bottom="0.7480314960629921" header="0.31496062992125984" footer="0.31496062992125984"/>
  <pageSetup horizontalDpi="600" verticalDpi="600" orientation="landscape" paperSize="9" scale="95" r:id="rId1"/>
  <headerFooter>
    <oddHeader>&amp;LУАП и ОУП МГУ  НИВЦ МГУ  АИС "Учебный план"  &amp;R&amp;D</oddHeader>
  </headerFooter>
</worksheet>
</file>

<file path=xl/worksheets/sheet29.xml><?xml version="1.0" encoding="utf-8"?>
<worksheet xmlns="http://schemas.openxmlformats.org/spreadsheetml/2006/main" xmlns:r="http://schemas.openxmlformats.org/officeDocument/2006/relationships">
  <dimension ref="A6:F33"/>
  <sheetViews>
    <sheetView zoomScalePageLayoutView="0" workbookViewId="0" topLeftCell="A1">
      <selection activeCell="A30" sqref="A30"/>
    </sheetView>
  </sheetViews>
  <sheetFormatPr defaultColWidth="9.00390625" defaultRowHeight="12.75"/>
  <cols>
    <col min="1" max="1" width="23.75390625" style="0" customWidth="1"/>
    <col min="2" max="2" width="3.25390625" style="0" customWidth="1"/>
    <col min="3" max="3" width="28.75390625" style="0" customWidth="1"/>
    <col min="4" max="4" width="6.75390625" style="0" customWidth="1"/>
    <col min="5" max="5" width="28.75390625" style="0" customWidth="1"/>
    <col min="6" max="6" width="6.75390625" style="0" customWidth="1"/>
  </cols>
  <sheetData>
    <row r="4" s="346" customFormat="1" ht="12.75"/>
    <row r="5" s="346" customFormat="1" ht="12.75"/>
    <row r="6" spans="1:6" s="346" customFormat="1" ht="50.25">
      <c r="A6" s="347" t="s">
        <v>286</v>
      </c>
      <c r="B6" s="353" t="s">
        <v>287</v>
      </c>
      <c r="C6" s="348" t="s">
        <v>288</v>
      </c>
      <c r="D6" s="352" t="s">
        <v>289</v>
      </c>
      <c r="E6" s="348" t="s">
        <v>290</v>
      </c>
      <c r="F6" s="353" t="s">
        <v>289</v>
      </c>
    </row>
    <row r="7" spans="1:6" s="346" customFormat="1" ht="12.75">
      <c r="A7" s="349"/>
      <c r="B7" s="350"/>
      <c r="C7" s="349"/>
      <c r="D7" s="350"/>
      <c r="E7" s="349"/>
      <c r="F7" s="350"/>
    </row>
    <row r="8" s="346" customFormat="1" ht="12.75"/>
    <row r="9" s="346" customFormat="1" ht="12.75"/>
    <row r="10" s="346" customFormat="1" ht="12.75">
      <c r="A10" s="346" t="s">
        <v>291</v>
      </c>
    </row>
    <row r="11" s="346" customFormat="1" ht="12.75">
      <c r="A11" s="346" t="s">
        <v>292</v>
      </c>
    </row>
    <row r="12" s="346" customFormat="1" ht="12.75">
      <c r="A12" s="346" t="s">
        <v>293</v>
      </c>
    </row>
    <row r="13" s="346" customFormat="1" ht="12.75">
      <c r="A13" s="346" t="s">
        <v>294</v>
      </c>
    </row>
    <row r="14" s="346" customFormat="1" ht="12.75">
      <c r="A14" s="346" t="s">
        <v>295</v>
      </c>
    </row>
    <row r="15" s="346" customFormat="1" ht="12.75">
      <c r="A15" s="346" t="s">
        <v>296</v>
      </c>
    </row>
    <row r="16" s="346" customFormat="1" ht="12.75">
      <c r="A16" s="346" t="s">
        <v>297</v>
      </c>
    </row>
    <row r="17" s="346" customFormat="1" ht="12.75">
      <c r="A17" s="346" t="s">
        <v>298</v>
      </c>
    </row>
    <row r="18" s="346" customFormat="1" ht="12.75">
      <c r="A18" s="346" t="s">
        <v>299</v>
      </c>
    </row>
    <row r="19" s="346" customFormat="1" ht="12.75">
      <c r="A19" s="346" t="s">
        <v>300</v>
      </c>
    </row>
    <row r="20" s="346" customFormat="1" ht="12.75">
      <c r="A20" s="346" t="s">
        <v>301</v>
      </c>
    </row>
    <row r="21" s="346" customFormat="1" ht="12.75">
      <c r="A21" s="346" t="s">
        <v>302</v>
      </c>
    </row>
    <row r="22" s="346" customFormat="1" ht="12.75">
      <c r="A22" s="346" t="s">
        <v>303</v>
      </c>
    </row>
    <row r="23" s="346" customFormat="1" ht="12.75">
      <c r="A23" s="346" t="s">
        <v>304</v>
      </c>
    </row>
    <row r="24" s="346" customFormat="1" ht="12.75">
      <c r="A24" s="346" t="s">
        <v>305</v>
      </c>
    </row>
    <row r="25" s="346" customFormat="1" ht="12.75">
      <c r="A25" s="346" t="s">
        <v>306</v>
      </c>
    </row>
    <row r="26" s="346" customFormat="1" ht="12.75">
      <c r="A26" s="346" t="s">
        <v>307</v>
      </c>
    </row>
    <row r="27" s="346" customFormat="1" ht="12.75">
      <c r="A27" s="346" t="s">
        <v>308</v>
      </c>
    </row>
    <row r="28" s="346" customFormat="1" ht="12.75"/>
    <row r="29" spans="1:6" s="346" customFormat="1" ht="12.75">
      <c r="A29" s="351" t="s">
        <v>309</v>
      </c>
      <c r="B29" s="351"/>
      <c r="C29" s="351"/>
      <c r="D29" s="351"/>
      <c r="E29" s="351"/>
      <c r="F29" s="351"/>
    </row>
    <row r="30" spans="1:6" s="346" customFormat="1" ht="12.75">
      <c r="A30" s="351"/>
      <c r="B30" s="351"/>
      <c r="C30" s="351"/>
      <c r="D30" s="351"/>
      <c r="E30" s="351"/>
      <c r="F30" s="351"/>
    </row>
    <row r="31" spans="1:6" s="346" customFormat="1" ht="12.75">
      <c r="A31" s="351"/>
      <c r="B31" s="351"/>
      <c r="C31" s="351"/>
      <c r="D31" s="351"/>
      <c r="E31" s="351"/>
      <c r="F31" s="351"/>
    </row>
    <row r="32" spans="1:6" s="346" customFormat="1" ht="12.75">
      <c r="A32" s="351"/>
      <c r="B32" s="351"/>
      <c r="C32" s="351"/>
      <c r="D32" s="351"/>
      <c r="E32" s="351"/>
      <c r="F32" s="351"/>
    </row>
    <row r="33" spans="1:6" s="346" customFormat="1" ht="12.75">
      <c r="A33" s="351"/>
      <c r="B33" s="351"/>
      <c r="C33" s="351"/>
      <c r="D33" s="351"/>
      <c r="E33" s="351"/>
      <c r="F33" s="351"/>
    </row>
    <row r="34" s="346" customFormat="1" ht="12.75"/>
    <row r="35" s="346" customFormat="1" ht="12.75"/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headerFooter>
    <oddHeader>&amp;LУАП и ОУП МГУ  НИВЦ МГУ  АИС "Учебный план"  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F36" sqref="F36:AE36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9" t="s">
        <v>17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32" t="s">
        <v>393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56" t="s">
        <v>18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33" t="s">
        <v>19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1:62" ht="29.25" customHeight="1">
      <c r="A3" s="510" t="s">
        <v>392</v>
      </c>
      <c r="B3" s="511"/>
      <c r="C3" s="511"/>
      <c r="D3" s="511"/>
      <c r="E3" s="511"/>
      <c r="F3" s="511"/>
      <c r="G3" s="511"/>
      <c r="H3" s="511"/>
      <c r="I3" s="511"/>
      <c r="J3" s="511"/>
      <c r="K3" s="511"/>
      <c r="L3" s="511"/>
      <c r="M3" s="511"/>
      <c r="N3" s="470" t="s">
        <v>20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56" t="s">
        <v>21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AI4" s="25"/>
      <c r="AU4" s="25" t="s">
        <v>22</v>
      </c>
    </row>
    <row r="5" spans="2:63" ht="18.75" customHeight="1">
      <c r="B5" s="469" t="s">
        <v>23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107" t="s">
        <v>135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107" t="s">
        <v>136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57" t="s">
        <v>22</v>
      </c>
      <c r="E7" s="458"/>
      <c r="F7" s="458"/>
      <c r="G7" s="25"/>
      <c r="H7" s="457"/>
      <c r="I7" s="457"/>
      <c r="J7" s="457"/>
      <c r="K7" s="457"/>
      <c r="L7" s="457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62" t="s">
        <v>110</v>
      </c>
      <c r="I8" s="462"/>
      <c r="J8" s="462"/>
      <c r="K8" s="462"/>
      <c r="L8" s="46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3"/>
      <c r="F9" s="463"/>
      <c r="G9" s="25"/>
      <c r="H9" s="463"/>
      <c r="I9" s="463"/>
      <c r="J9" s="463"/>
      <c r="K9" s="463"/>
      <c r="L9" s="463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4" t="s">
        <v>25</v>
      </c>
      <c r="W11" s="464"/>
      <c r="X11" s="464"/>
      <c r="Y11" s="464"/>
      <c r="Z11" s="464"/>
      <c r="AA11" s="464"/>
      <c r="AB11" s="464"/>
      <c r="AC11" s="464"/>
      <c r="AD11" s="464"/>
      <c r="AL11" s="27" t="s">
        <v>22</v>
      </c>
      <c r="AM11" s="27"/>
      <c r="BC11" s="435" t="s">
        <v>26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9" t="s">
        <v>40</v>
      </c>
      <c r="BD13" s="436" t="s">
        <v>41</v>
      </c>
      <c r="BE13" s="436" t="s">
        <v>42</v>
      </c>
      <c r="BF13" s="436" t="s">
        <v>43</v>
      </c>
      <c r="BG13" s="436" t="s">
        <v>44</v>
      </c>
      <c r="BH13" s="453" t="s">
        <v>45</v>
      </c>
      <c r="BI13" s="397" t="s">
        <v>46</v>
      </c>
      <c r="BJ13" s="397" t="s">
        <v>47</v>
      </c>
    </row>
    <row r="14" spans="2:62" ht="12.75">
      <c r="B14" s="47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54"/>
      <c r="BI14" s="398"/>
      <c r="BJ14" s="398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54"/>
      <c r="BI15" s="398"/>
      <c r="BJ15" s="398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55"/>
      <c r="BI16" s="398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1" ref="BC23:BH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>SUM(BI17:BI22)</f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64</v>
      </c>
      <c r="C25" s="59"/>
      <c r="D25" s="59"/>
      <c r="E25" s="59"/>
      <c r="F25" s="59"/>
      <c r="G25" s="59"/>
      <c r="I25" s="495" t="s">
        <v>111</v>
      </c>
      <c r="J25" s="496"/>
      <c r="L25" s="475" t="s">
        <v>65</v>
      </c>
      <c r="M25" s="475"/>
      <c r="N25" s="475"/>
      <c r="O25" s="475"/>
      <c r="Q25" s="163" t="s">
        <v>60</v>
      </c>
      <c r="R25" s="60"/>
      <c r="S25" s="475" t="s">
        <v>66</v>
      </c>
      <c r="T25" s="475"/>
      <c r="U25" s="475"/>
      <c r="V25" s="59"/>
      <c r="W25" s="49" t="s">
        <v>61</v>
      </c>
      <c r="Y25" s="475" t="s">
        <v>67</v>
      </c>
      <c r="Z25" s="475"/>
      <c r="AA25" s="475"/>
      <c r="AB25" s="59"/>
      <c r="AC25" s="49" t="s">
        <v>49</v>
      </c>
      <c r="AE25" s="475" t="s">
        <v>68</v>
      </c>
      <c r="AF25" s="475"/>
      <c r="AG25" s="47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73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74</v>
      </c>
      <c r="AG27" s="489"/>
      <c r="AH27" s="489"/>
      <c r="AI27" s="489"/>
      <c r="AJ27" s="490"/>
      <c r="AK27" s="450" t="s">
        <v>75</v>
      </c>
      <c r="AL27" s="451"/>
      <c r="AM27" s="451"/>
      <c r="AN27" s="451"/>
      <c r="AO27" s="451"/>
      <c r="AP27" s="451"/>
      <c r="AQ27" s="451"/>
      <c r="AR27" s="451"/>
      <c r="AS27" s="404" t="s">
        <v>76</v>
      </c>
      <c r="AT27" s="404"/>
      <c r="AU27" s="404"/>
      <c r="AV27" s="404"/>
      <c r="AW27" s="404"/>
      <c r="AX27" s="404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6" t="s">
        <v>78</v>
      </c>
      <c r="AL28" s="477"/>
      <c r="AM28" s="468" t="s">
        <v>79</v>
      </c>
      <c r="AN28" s="468"/>
      <c r="AO28" s="468"/>
      <c r="AP28" s="468"/>
      <c r="AQ28" s="468"/>
      <c r="AR28" s="468"/>
      <c r="AS28" s="388" t="s">
        <v>80</v>
      </c>
      <c r="AT28" s="388"/>
      <c r="AU28" s="388"/>
      <c r="AV28" s="389"/>
      <c r="AW28" s="399" t="s">
        <v>81</v>
      </c>
      <c r="AX28" s="39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88</v>
      </c>
      <c r="AG29" s="485"/>
      <c r="AH29" s="486" t="s">
        <v>89</v>
      </c>
      <c r="AI29" s="485"/>
      <c r="AJ29" s="482" t="s">
        <v>90</v>
      </c>
      <c r="AK29" s="478"/>
      <c r="AL29" s="479"/>
      <c r="AM29" s="460" t="s">
        <v>91</v>
      </c>
      <c r="AN29" s="402"/>
      <c r="AO29" s="402" t="s">
        <v>92</v>
      </c>
      <c r="AP29" s="402"/>
      <c r="AQ29" s="402" t="s">
        <v>93</v>
      </c>
      <c r="AR29" s="402"/>
      <c r="AS29" s="402" t="s">
        <v>94</v>
      </c>
      <c r="AT29" s="402"/>
      <c r="AU29" s="402" t="s">
        <v>95</v>
      </c>
      <c r="AV29" s="402"/>
      <c r="AW29" s="400"/>
      <c r="AX29" s="40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22</v>
      </c>
      <c r="D30" s="79"/>
      <c r="E30" s="79"/>
      <c r="F30" s="79" t="s">
        <v>96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8"/>
      <c r="AG30" s="479"/>
      <c r="AH30" s="487"/>
      <c r="AI30" s="479"/>
      <c r="AJ30" s="454"/>
      <c r="AK30" s="478"/>
      <c r="AL30" s="479"/>
      <c r="AM30" s="460"/>
      <c r="AN30" s="402"/>
      <c r="AO30" s="402"/>
      <c r="AP30" s="402"/>
      <c r="AQ30" s="402"/>
      <c r="AR30" s="402"/>
      <c r="AS30" s="402"/>
      <c r="AT30" s="402"/>
      <c r="AU30" s="402"/>
      <c r="AV30" s="402"/>
      <c r="AW30" s="400"/>
      <c r="AX30" s="400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8"/>
      <c r="AG31" s="479"/>
      <c r="AH31" s="487"/>
      <c r="AI31" s="479"/>
      <c r="AJ31" s="454"/>
      <c r="AK31" s="478"/>
      <c r="AL31" s="479"/>
      <c r="AM31" s="460"/>
      <c r="AN31" s="402"/>
      <c r="AO31" s="402"/>
      <c r="AP31" s="402"/>
      <c r="AQ31" s="402"/>
      <c r="AR31" s="402"/>
      <c r="AS31" s="402"/>
      <c r="AT31" s="402"/>
      <c r="AU31" s="402"/>
      <c r="AV31" s="402"/>
      <c r="AW31" s="400"/>
      <c r="AX31" s="40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8"/>
      <c r="AG32" s="479"/>
      <c r="AH32" s="487"/>
      <c r="AI32" s="479"/>
      <c r="AJ32" s="454"/>
      <c r="AK32" s="478"/>
      <c r="AL32" s="479"/>
      <c r="AM32" s="460"/>
      <c r="AN32" s="402"/>
      <c r="AO32" s="402"/>
      <c r="AP32" s="402"/>
      <c r="AQ32" s="402"/>
      <c r="AR32" s="402"/>
      <c r="AS32" s="402"/>
      <c r="AT32" s="402"/>
      <c r="AU32" s="402"/>
      <c r="AV32" s="402"/>
      <c r="AW32" s="400"/>
      <c r="AX32" s="40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0"/>
      <c r="AL33" s="481"/>
      <c r="AM33" s="461"/>
      <c r="AN33" s="403"/>
      <c r="AO33" s="403"/>
      <c r="AP33" s="403"/>
      <c r="AQ33" s="403"/>
      <c r="AR33" s="403"/>
      <c r="AS33" s="403"/>
      <c r="AT33" s="403"/>
      <c r="AU33" s="403"/>
      <c r="AV33" s="403"/>
      <c r="AW33" s="401"/>
      <c r="AX33" s="40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4"/>
      <c r="D36" s="416"/>
      <c r="E36" s="416"/>
      <c r="F36" s="422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23"/>
      <c r="AF36" s="405"/>
      <c r="AG36" s="425"/>
      <c r="AH36" s="483"/>
      <c r="AI36" s="425"/>
      <c r="AJ36" s="103"/>
      <c r="AK36" s="431">
        <f>SUM(AM36,AW36)</f>
        <v>0</v>
      </c>
      <c r="AL36" s="425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05"/>
      <c r="AX36" s="40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4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23"/>
      <c r="AF37" s="417"/>
      <c r="AG37" s="418"/>
      <c r="AH37" s="421"/>
      <c r="AI37" s="418"/>
      <c r="AJ37" s="86"/>
      <c r="AK37" s="419">
        <f>SUM(AM37,AW37)</f>
        <v>0</v>
      </c>
      <c r="AL37" s="420"/>
      <c r="AM37" s="390">
        <f>SUM(AO37:AV37)</f>
        <v>0</v>
      </c>
      <c r="AN37" s="390"/>
      <c r="AO37" s="390"/>
      <c r="AP37" s="390"/>
      <c r="AQ37" s="390"/>
      <c r="AR37" s="390"/>
      <c r="AS37" s="390"/>
      <c r="AT37" s="390"/>
      <c r="AU37" s="390"/>
      <c r="AV37" s="390"/>
      <c r="AW37" s="407"/>
      <c r="AX37" s="40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30">
        <f>SUM(AM38,AW38)</f>
        <v>0</v>
      </c>
      <c r="AL38" s="392"/>
      <c r="AM38" s="391">
        <f>SUM(AO38:AV38)</f>
        <v>0</v>
      </c>
      <c r="AN38" s="392"/>
      <c r="AO38" s="395"/>
      <c r="AP38" s="429"/>
      <c r="AQ38" s="395"/>
      <c r="AR38" s="429"/>
      <c r="AS38" s="395"/>
      <c r="AT38" s="429"/>
      <c r="AU38" s="395"/>
      <c r="AV38" s="429"/>
      <c r="AW38" s="395"/>
      <c r="AX38" s="39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3">
        <f>SUM(AM40,AW40)</f>
        <v>0</v>
      </c>
      <c r="AL40" s="394"/>
      <c r="AM40" s="412">
        <f>SUM(AO40:AV40)</f>
        <v>0</v>
      </c>
      <c r="AN40" s="413"/>
      <c r="AO40" s="412"/>
      <c r="AP40" s="413"/>
      <c r="AQ40" s="412"/>
      <c r="AR40" s="413"/>
      <c r="AS40" s="412"/>
      <c r="AT40" s="413"/>
      <c r="AU40" s="412"/>
      <c r="AV40" s="413"/>
      <c r="AW40" s="412"/>
      <c r="AX40" s="426"/>
      <c r="AY40" s="198">
        <f>SUM(AY36:AY38)</f>
        <v>0</v>
      </c>
      <c r="AZ40" s="199">
        <f aca="true" t="shared" si="2" ref="AZ40:BJ40">SUM(AZ36:AZ38)</f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09">
        <f>SUM(AO41:AV41)</f>
        <v>0</v>
      </c>
      <c r="AN41" s="411"/>
      <c r="AO41" s="409"/>
      <c r="AP41" s="411"/>
      <c r="AQ41" s="409"/>
      <c r="AR41" s="411"/>
      <c r="AS41" s="409"/>
      <c r="AT41" s="411"/>
      <c r="AU41" s="409"/>
      <c r="AV41" s="411"/>
      <c r="AW41" s="409"/>
      <c r="AX41" s="410"/>
      <c r="AY41" s="202">
        <f>AY40</f>
        <v>0</v>
      </c>
      <c r="AZ41" s="203">
        <f aca="true" t="shared" si="3" ref="AZ41:BJ41">AZ40</f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9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70" t="s">
        <v>102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104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105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107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98</v>
      </c>
      <c r="Q45" s="141" t="s">
        <v>99</v>
      </c>
      <c r="R45" s="427" t="s">
        <v>108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112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27" t="s">
        <v>113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5">
    <mergeCell ref="A3:M3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  <mergeCell ref="R45:AD45"/>
    <mergeCell ref="AG45:AV45"/>
    <mergeCell ref="AK41:AL41"/>
    <mergeCell ref="AK42:AL42"/>
    <mergeCell ref="AK43:AL43"/>
    <mergeCell ref="AK44:AL44"/>
    <mergeCell ref="C41:Q42"/>
    <mergeCell ref="F37:AE37"/>
    <mergeCell ref="L25:O25"/>
    <mergeCell ref="Y25:AA25"/>
    <mergeCell ref="AU37:AV37"/>
    <mergeCell ref="AQ37:AR37"/>
    <mergeCell ref="AS38:AT38"/>
    <mergeCell ref="AO37:AP37"/>
    <mergeCell ref="AO38:AP38"/>
    <mergeCell ref="AU38:AV38"/>
    <mergeCell ref="I25:J25"/>
    <mergeCell ref="B27:B33"/>
    <mergeCell ref="AM36:AN36"/>
    <mergeCell ref="S25:U25"/>
    <mergeCell ref="AK28:AL33"/>
    <mergeCell ref="AJ29:AJ32"/>
    <mergeCell ref="AH36:AI36"/>
    <mergeCell ref="AF29:AG32"/>
    <mergeCell ref="AH29:AI32"/>
    <mergeCell ref="AE25:AG25"/>
    <mergeCell ref="AF27:AJ28"/>
    <mergeCell ref="AM28:AR28"/>
    <mergeCell ref="AQ29:AR33"/>
    <mergeCell ref="AO29:AP33"/>
    <mergeCell ref="B1:L1"/>
    <mergeCell ref="N3:AI3"/>
    <mergeCell ref="E9:F9"/>
    <mergeCell ref="B4:L4"/>
    <mergeCell ref="B5:L5"/>
    <mergeCell ref="B13:B16"/>
    <mergeCell ref="N6:AH7"/>
    <mergeCell ref="B2:L2"/>
    <mergeCell ref="D7:F7"/>
    <mergeCell ref="H7:L7"/>
    <mergeCell ref="N5:AH5"/>
    <mergeCell ref="AM29:AN33"/>
    <mergeCell ref="H8:L8"/>
    <mergeCell ref="AN7:BK7"/>
    <mergeCell ref="H9:L9"/>
    <mergeCell ref="V11:AD11"/>
    <mergeCell ref="AY27:BJ27"/>
    <mergeCell ref="AK27:AR27"/>
    <mergeCell ref="AN5:BK5"/>
    <mergeCell ref="BE13:BE16"/>
    <mergeCell ref="AN6:BK6"/>
    <mergeCell ref="BJ13:BJ16"/>
    <mergeCell ref="BH13:BH16"/>
    <mergeCell ref="BG13:BG16"/>
    <mergeCell ref="AI8:BK8"/>
    <mergeCell ref="AK36:AL36"/>
    <mergeCell ref="AM1:BI1"/>
    <mergeCell ref="AM2:BJ3"/>
    <mergeCell ref="BC11:BJ11"/>
    <mergeCell ref="BF13:BF16"/>
    <mergeCell ref="BD13:BD16"/>
    <mergeCell ref="BC13:BC16"/>
    <mergeCell ref="AN9:BK9"/>
    <mergeCell ref="AY23:BB23"/>
    <mergeCell ref="AY30:BJ30"/>
    <mergeCell ref="F36:AE36"/>
    <mergeCell ref="C36:E36"/>
    <mergeCell ref="AF36:AG36"/>
    <mergeCell ref="AW40:AX40"/>
    <mergeCell ref="AU40:AV40"/>
    <mergeCell ref="C40:Q40"/>
    <mergeCell ref="AQ38:AR38"/>
    <mergeCell ref="AK38:AL38"/>
    <mergeCell ref="AU36:AV36"/>
    <mergeCell ref="AS36:AT36"/>
    <mergeCell ref="AM40:AN40"/>
    <mergeCell ref="AU41:AV41"/>
    <mergeCell ref="AM41:AN41"/>
    <mergeCell ref="AO41:AP41"/>
    <mergeCell ref="AQ41:AR41"/>
    <mergeCell ref="C37:E37"/>
    <mergeCell ref="AF37:AG37"/>
    <mergeCell ref="AK37:AL37"/>
    <mergeCell ref="AM37:AN37"/>
    <mergeCell ref="AH37:AI37"/>
    <mergeCell ref="AW37:AX37"/>
    <mergeCell ref="AS29:AT33"/>
    <mergeCell ref="AW41:AX41"/>
    <mergeCell ref="AS41:AT41"/>
    <mergeCell ref="AO40:AP40"/>
    <mergeCell ref="AS40:AT40"/>
    <mergeCell ref="AQ40:AR40"/>
    <mergeCell ref="AQ36:AR36"/>
    <mergeCell ref="AO36:AP36"/>
    <mergeCell ref="AS28:AV28"/>
    <mergeCell ref="AS37:AT37"/>
    <mergeCell ref="AM38:AN38"/>
    <mergeCell ref="AK40:AL40"/>
    <mergeCell ref="AW38:AX38"/>
    <mergeCell ref="BI13:BI16"/>
    <mergeCell ref="AW28:AX33"/>
    <mergeCell ref="AU29:AV33"/>
    <mergeCell ref="AS27:AX27"/>
    <mergeCell ref="AW36:AX36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CU78"/>
  <sheetViews>
    <sheetView showGridLines="0" showZeros="0" zoomScale="75" zoomScaleNormal="75" zoomScaleSheetLayoutView="75" zoomScalePageLayoutView="0" workbookViewId="0" topLeftCell="B1">
      <selection activeCell="W9" sqref="W9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3.75390625" style="22" customWidth="1"/>
    <col min="63" max="63" width="5.625" style="22" customWidth="1"/>
    <col min="64" max="64" width="5.125" style="24" hidden="1" customWidth="1"/>
    <col min="65" max="65" width="7.125" style="24" hidden="1" customWidth="1"/>
    <col min="66" max="78" width="5.375" style="24" hidden="1" customWidth="1"/>
    <col min="79" max="79" width="0.2421875" style="22" hidden="1" customWidth="1"/>
    <col min="80" max="82" width="6.25390625" style="22" hidden="1" customWidth="1"/>
    <col min="83" max="83" width="8.875" style="22" hidden="1" customWidth="1"/>
    <col min="84" max="16384" width="8.875" style="22" customWidth="1"/>
  </cols>
  <sheetData>
    <row r="1" spans="1:62" ht="15.75">
      <c r="A1" s="22">
        <v>1</v>
      </c>
      <c r="B1" s="469" t="s">
        <v>312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32" t="s">
        <v>317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56" t="s">
        <v>313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33" t="s">
        <v>320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70" t="s">
        <v>310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470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56" t="s">
        <v>314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AI4" s="25"/>
      <c r="AU4" s="25" t="s">
        <v>22</v>
      </c>
    </row>
    <row r="5" spans="2:63" ht="18.75" customHeight="1">
      <c r="B5" s="469" t="s">
        <v>315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  <c r="BK5" s="443"/>
    </row>
    <row r="6" spans="14:63" ht="18.75" customHeight="1"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  <c r="BK6" s="443"/>
    </row>
    <row r="7" spans="3:63" ht="18.75" customHeight="1">
      <c r="C7" s="25" t="s">
        <v>24</v>
      </c>
      <c r="D7" s="457" t="s">
        <v>22</v>
      </c>
      <c r="E7" s="458"/>
      <c r="F7" s="458"/>
      <c r="G7" s="25"/>
      <c r="H7" s="457"/>
      <c r="I7" s="457"/>
      <c r="J7" s="457"/>
      <c r="K7" s="457"/>
      <c r="L7" s="457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  <c r="BK7" s="443"/>
    </row>
    <row r="8" spans="5:63" ht="18.75" customHeight="1">
      <c r="E8" s="25"/>
      <c r="G8" s="25"/>
      <c r="H8" s="462" t="s">
        <v>316</v>
      </c>
      <c r="I8" s="462"/>
      <c r="J8" s="462"/>
      <c r="K8" s="462"/>
      <c r="L8" s="46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  <c r="BK8" s="443"/>
    </row>
    <row r="9" spans="2:63" ht="18.75" customHeight="1">
      <c r="B9" s="25"/>
      <c r="C9" s="25"/>
      <c r="D9" s="25"/>
      <c r="E9" s="463"/>
      <c r="F9" s="463"/>
      <c r="G9" s="25"/>
      <c r="H9" s="463"/>
      <c r="I9" s="463"/>
      <c r="J9" s="463"/>
      <c r="K9" s="463"/>
      <c r="L9" s="463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  <c r="BK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4" t="s">
        <v>311</v>
      </c>
      <c r="W11" s="464"/>
      <c r="X11" s="464"/>
      <c r="Y11" s="464"/>
      <c r="Z11" s="464"/>
      <c r="AA11" s="464"/>
      <c r="AB11" s="464"/>
      <c r="AC11" s="464"/>
      <c r="AD11" s="464"/>
      <c r="AL11" s="27" t="s">
        <v>22</v>
      </c>
      <c r="AM11" s="27"/>
      <c r="BC11" s="435" t="s">
        <v>321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1:62" ht="30" customHeight="1">
      <c r="A13" s="22">
        <v>2</v>
      </c>
      <c r="B13" s="47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9" t="s">
        <v>335</v>
      </c>
      <c r="BD13" s="436" t="s">
        <v>336</v>
      </c>
      <c r="BE13" s="436" t="s">
        <v>337</v>
      </c>
      <c r="BF13" s="436" t="s">
        <v>338</v>
      </c>
      <c r="BG13" s="436" t="s">
        <v>339</v>
      </c>
      <c r="BH13" s="453" t="s">
        <v>340</v>
      </c>
      <c r="BI13" s="397" t="s">
        <v>341</v>
      </c>
      <c r="BJ13" s="397" t="s">
        <v>342</v>
      </c>
    </row>
    <row r="14" spans="2:62" ht="12.75">
      <c r="B14" s="472"/>
      <c r="C14" s="34"/>
      <c r="D14" s="35"/>
      <c r="E14" s="35"/>
      <c r="F14" s="35"/>
      <c r="G14" s="35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54"/>
      <c r="BI14" s="398"/>
      <c r="BJ14" s="398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54"/>
      <c r="BI15" s="398"/>
      <c r="BJ15" s="398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2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55"/>
      <c r="BI16" s="398"/>
      <c r="BJ16" s="452"/>
    </row>
    <row r="17" spans="1:62" ht="12.75">
      <c r="A17" s="22">
        <v>3</v>
      </c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6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  <c r="BN19" s="24">
        <f>19*54</f>
        <v>1026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8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  <c r="BN23" s="24">
        <f>130*54</f>
        <v>7020</v>
      </c>
      <c r="BP23" s="24">
        <f>161*54</f>
        <v>8694</v>
      </c>
    </row>
    <row r="24" ht="7.5" customHeight="1"/>
    <row r="25" spans="2:99" s="58" customFormat="1" ht="27" customHeight="1">
      <c r="B25" s="59" t="s">
        <v>343</v>
      </c>
      <c r="C25" s="59"/>
      <c r="D25" s="59"/>
      <c r="E25" s="59"/>
      <c r="F25" s="59"/>
      <c r="G25" s="59"/>
      <c r="I25" s="495" t="s">
        <v>111</v>
      </c>
      <c r="J25" s="496"/>
      <c r="L25" s="475" t="s">
        <v>344</v>
      </c>
      <c r="M25" s="475"/>
      <c r="N25" s="475"/>
      <c r="O25" s="475"/>
      <c r="Q25" s="163" t="s">
        <v>60</v>
      </c>
      <c r="R25" s="60"/>
      <c r="S25" s="475" t="s">
        <v>336</v>
      </c>
      <c r="T25" s="475"/>
      <c r="U25" s="475"/>
      <c r="V25" s="59"/>
      <c r="W25" s="49" t="s">
        <v>61</v>
      </c>
      <c r="Y25" s="475" t="s">
        <v>337</v>
      </c>
      <c r="Z25" s="475"/>
      <c r="AA25" s="475"/>
      <c r="AB25" s="59"/>
      <c r="AC25" s="49" t="s">
        <v>49</v>
      </c>
      <c r="AE25" s="475" t="s">
        <v>338</v>
      </c>
      <c r="AF25" s="475"/>
      <c r="AG25" s="47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  <c r="BK25" s="22"/>
      <c r="BL25" s="24"/>
      <c r="BM25" s="24"/>
      <c r="BN25" s="25"/>
      <c r="BO25" s="25"/>
      <c r="BP25" s="25"/>
      <c r="BQ25" s="25"/>
      <c r="BR25" s="25"/>
      <c r="BS25" s="22"/>
      <c r="BT25" s="22"/>
      <c r="BU25" s="24"/>
      <c r="BV25" s="63" t="s">
        <v>72</v>
      </c>
      <c r="BW25" s="63"/>
      <c r="BX25" s="63"/>
      <c r="BY25" s="63"/>
      <c r="BZ25" s="63"/>
      <c r="CA25" s="63"/>
      <c r="CB25" s="25"/>
      <c r="CC25" s="24"/>
      <c r="CD25" s="24"/>
      <c r="CE25" s="24"/>
      <c r="CF25" s="24"/>
      <c r="CG25" s="24"/>
      <c r="CH25" s="24"/>
      <c r="CI25" s="24"/>
      <c r="CJ25" s="24"/>
      <c r="CK25" s="24"/>
      <c r="CL25" s="24"/>
      <c r="CM25" s="24"/>
      <c r="CN25" s="24"/>
      <c r="CO25" s="22"/>
      <c r="CP25" s="22"/>
      <c r="CQ25" s="22"/>
      <c r="CR25" s="22"/>
      <c r="CS25" s="22"/>
      <c r="CT25" s="22"/>
      <c r="CU25" s="22"/>
    </row>
    <row r="26" spans="2:77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  <c r="BS26" s="63"/>
      <c r="BT26" s="63"/>
      <c r="BU26" s="63"/>
      <c r="BV26" s="63"/>
      <c r="BW26" s="63"/>
      <c r="BX26" s="63"/>
      <c r="BY26" s="63"/>
    </row>
    <row r="27" spans="2:77" ht="18" customHeight="1" thickBot="1">
      <c r="B27" s="471" t="s">
        <v>347</v>
      </c>
      <c r="C27" s="65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65"/>
      <c r="AC27" s="65"/>
      <c r="AD27" s="65"/>
      <c r="AE27" s="65"/>
      <c r="AF27" s="488" t="s">
        <v>349</v>
      </c>
      <c r="AG27" s="489"/>
      <c r="AH27" s="489"/>
      <c r="AI27" s="489"/>
      <c r="AJ27" s="490"/>
      <c r="AK27" s="521" t="s">
        <v>352</v>
      </c>
      <c r="AL27" s="445"/>
      <c r="AM27" s="445"/>
      <c r="AN27" s="445"/>
      <c r="AO27" s="445"/>
      <c r="AP27" s="445"/>
      <c r="AQ27" s="445"/>
      <c r="AR27" s="445"/>
      <c r="AS27" s="522"/>
      <c r="AT27" s="522"/>
      <c r="AU27" s="522"/>
      <c r="AV27" s="522"/>
      <c r="AW27" s="522"/>
      <c r="AX27" s="523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  <c r="BM27" s="66"/>
      <c r="BN27" s="66"/>
      <c r="BO27" s="66"/>
      <c r="BP27" s="66"/>
      <c r="BQ27" s="66"/>
      <c r="BR27" s="66"/>
      <c r="BS27" s="66"/>
      <c r="BT27" s="66"/>
      <c r="BU27" s="66"/>
      <c r="BV27" s="66"/>
      <c r="BW27" s="66"/>
      <c r="BX27" s="66"/>
      <c r="BY27" s="66"/>
    </row>
    <row r="28" spans="2:80" ht="12.75" customHeight="1">
      <c r="B28" s="472"/>
      <c r="C28" s="2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491"/>
      <c r="AG28" s="492"/>
      <c r="AH28" s="492"/>
      <c r="AI28" s="492"/>
      <c r="AJ28" s="493"/>
      <c r="AK28" s="476" t="s">
        <v>353</v>
      </c>
      <c r="AL28" s="477"/>
      <c r="AM28" s="524" t="s">
        <v>354</v>
      </c>
      <c r="AN28" s="525"/>
      <c r="AO28" s="525"/>
      <c r="AP28" s="525"/>
      <c r="AQ28" s="525"/>
      <c r="AR28" s="525"/>
      <c r="AS28" s="526"/>
      <c r="AT28" s="526"/>
      <c r="AU28" s="526"/>
      <c r="AV28" s="527"/>
      <c r="AW28" s="399" t="s">
        <v>360</v>
      </c>
      <c r="AX28" s="39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  <c r="BK28" s="24"/>
      <c r="BN28" s="67"/>
      <c r="BO28" s="68"/>
      <c r="BP28" s="68"/>
      <c r="BQ28" s="68"/>
      <c r="BR28" s="68"/>
      <c r="BS28" s="68"/>
      <c r="BT28" s="68"/>
      <c r="BU28" s="68"/>
      <c r="BV28" s="68"/>
      <c r="BW28" s="68"/>
      <c r="BX28" s="68"/>
      <c r="BY28" s="68"/>
      <c r="BZ28" s="69"/>
      <c r="CA28" s="70"/>
      <c r="CB28" s="25"/>
    </row>
    <row r="29" spans="1:80" ht="18" customHeight="1">
      <c r="A29" s="22">
        <v>5</v>
      </c>
      <c r="B29" s="472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484" t="s">
        <v>348</v>
      </c>
      <c r="AG29" s="485"/>
      <c r="AH29" s="486" t="s">
        <v>350</v>
      </c>
      <c r="AI29" s="485"/>
      <c r="AJ29" s="482" t="s">
        <v>351</v>
      </c>
      <c r="AK29" s="478"/>
      <c r="AL29" s="479"/>
      <c r="AM29" s="460" t="s">
        <v>355</v>
      </c>
      <c r="AN29" s="402"/>
      <c r="AO29" s="402" t="s">
        <v>356</v>
      </c>
      <c r="AP29" s="402"/>
      <c r="AQ29" s="402" t="s">
        <v>357</v>
      </c>
      <c r="AR29" s="402"/>
      <c r="AS29" s="402" t="s">
        <v>358</v>
      </c>
      <c r="AT29" s="402"/>
      <c r="AU29" s="402" t="s">
        <v>359</v>
      </c>
      <c r="AV29" s="402"/>
      <c r="AW29" s="400"/>
      <c r="AX29" s="40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  <c r="BK29" s="24"/>
      <c r="BL29" s="22"/>
      <c r="BN29" s="76"/>
      <c r="BO29" s="73">
        <v>1</v>
      </c>
      <c r="BP29" s="73">
        <v>2</v>
      </c>
      <c r="BQ29" s="73">
        <v>3</v>
      </c>
      <c r="BR29" s="73">
        <v>4</v>
      </c>
      <c r="BS29" s="73">
        <v>5</v>
      </c>
      <c r="BT29" s="73">
        <v>6</v>
      </c>
      <c r="BU29" s="73">
        <v>7</v>
      </c>
      <c r="BV29" s="73">
        <v>8</v>
      </c>
      <c r="BW29" s="73">
        <v>9</v>
      </c>
      <c r="BX29" s="73">
        <v>10</v>
      </c>
      <c r="BY29" s="73">
        <v>11</v>
      </c>
      <c r="BZ29" s="77">
        <v>12</v>
      </c>
      <c r="CA29" s="78"/>
      <c r="CB29" s="78"/>
    </row>
    <row r="30" spans="2:80" ht="18" customHeight="1">
      <c r="B30" s="472"/>
      <c r="C30" s="79" t="s">
        <v>22</v>
      </c>
      <c r="D30" s="79"/>
      <c r="E30" s="79"/>
      <c r="F30" s="79" t="s">
        <v>346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478"/>
      <c r="AG30" s="479"/>
      <c r="AH30" s="487"/>
      <c r="AI30" s="479"/>
      <c r="AJ30" s="454"/>
      <c r="AK30" s="478"/>
      <c r="AL30" s="479"/>
      <c r="AM30" s="460"/>
      <c r="AN30" s="402"/>
      <c r="AO30" s="402"/>
      <c r="AP30" s="402"/>
      <c r="AQ30" s="402"/>
      <c r="AR30" s="402"/>
      <c r="AS30" s="402"/>
      <c r="AT30" s="402"/>
      <c r="AU30" s="402"/>
      <c r="AV30" s="402"/>
      <c r="AW30" s="400"/>
      <c r="AX30" s="400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  <c r="BK30" s="24"/>
      <c r="BL30" s="22"/>
      <c r="BN30" s="76"/>
      <c r="BO30" s="73" t="s">
        <v>98</v>
      </c>
      <c r="BP30" s="73" t="s">
        <v>98</v>
      </c>
      <c r="BQ30" s="73" t="s">
        <v>98</v>
      </c>
      <c r="BR30" s="73" t="s">
        <v>98</v>
      </c>
      <c r="BS30" s="73" t="s">
        <v>98</v>
      </c>
      <c r="BT30" s="73" t="s">
        <v>98</v>
      </c>
      <c r="BU30" s="73" t="s">
        <v>98</v>
      </c>
      <c r="BV30" s="73" t="s">
        <v>98</v>
      </c>
      <c r="BW30" s="73" t="s">
        <v>98</v>
      </c>
      <c r="BX30" s="73" t="s">
        <v>98</v>
      </c>
      <c r="BY30" s="73" t="s">
        <v>98</v>
      </c>
      <c r="BZ30" s="77" t="s">
        <v>98</v>
      </c>
      <c r="CA30" s="78"/>
      <c r="CB30" s="78"/>
    </row>
    <row r="31" spans="2:80" ht="18" customHeight="1">
      <c r="B31" s="472"/>
      <c r="C31" s="79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478"/>
      <c r="AG31" s="479"/>
      <c r="AH31" s="487"/>
      <c r="AI31" s="479"/>
      <c r="AJ31" s="454"/>
      <c r="AK31" s="478"/>
      <c r="AL31" s="479"/>
      <c r="AM31" s="460"/>
      <c r="AN31" s="402"/>
      <c r="AO31" s="402"/>
      <c r="AP31" s="402"/>
      <c r="AQ31" s="402"/>
      <c r="AR31" s="402"/>
      <c r="AS31" s="402"/>
      <c r="AT31" s="402"/>
      <c r="AU31" s="402"/>
      <c r="AV31" s="402"/>
      <c r="AW31" s="400"/>
      <c r="AX31" s="40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  <c r="BK31" s="24"/>
      <c r="BL31" s="22"/>
      <c r="BN31" s="76"/>
      <c r="BO31" s="73" t="s">
        <v>99</v>
      </c>
      <c r="BP31" s="73" t="s">
        <v>99</v>
      </c>
      <c r="BQ31" s="73" t="s">
        <v>99</v>
      </c>
      <c r="BR31" s="73" t="s">
        <v>99</v>
      </c>
      <c r="BS31" s="73" t="s">
        <v>99</v>
      </c>
      <c r="BT31" s="73" t="s">
        <v>99</v>
      </c>
      <c r="BU31" s="73" t="s">
        <v>99</v>
      </c>
      <c r="BV31" s="73" t="s">
        <v>99</v>
      </c>
      <c r="BW31" s="73" t="s">
        <v>99</v>
      </c>
      <c r="BX31" s="73" t="s">
        <v>99</v>
      </c>
      <c r="BY31" s="73" t="s">
        <v>99</v>
      </c>
      <c r="BZ31" s="77" t="s">
        <v>99</v>
      </c>
      <c r="CA31" s="78"/>
      <c r="CB31" s="78"/>
    </row>
    <row r="32" spans="2:80" ht="18" customHeight="1" thickBot="1">
      <c r="B32" s="472"/>
      <c r="C32" s="25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478"/>
      <c r="AG32" s="479"/>
      <c r="AH32" s="487"/>
      <c r="AI32" s="479"/>
      <c r="AJ32" s="454"/>
      <c r="AK32" s="478"/>
      <c r="AL32" s="479"/>
      <c r="AM32" s="460"/>
      <c r="AN32" s="402"/>
      <c r="AO32" s="402"/>
      <c r="AP32" s="402"/>
      <c r="AQ32" s="402"/>
      <c r="AR32" s="402"/>
      <c r="AS32" s="402"/>
      <c r="AT32" s="402"/>
      <c r="AU32" s="402"/>
      <c r="AV32" s="402"/>
      <c r="AW32" s="400"/>
      <c r="AX32" s="40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  <c r="BK32" s="24"/>
      <c r="BL32" s="22"/>
      <c r="BN32" s="76"/>
      <c r="BO32" s="73">
        <v>18</v>
      </c>
      <c r="BP32" s="73">
        <v>12</v>
      </c>
      <c r="BQ32" s="73">
        <v>18</v>
      </c>
      <c r="BR32" s="73">
        <v>12</v>
      </c>
      <c r="BS32" s="73">
        <v>18</v>
      </c>
      <c r="BT32" s="73">
        <v>12</v>
      </c>
      <c r="BU32" s="73">
        <v>14</v>
      </c>
      <c r="BV32" s="73">
        <v>12</v>
      </c>
      <c r="BW32" s="73">
        <v>14</v>
      </c>
      <c r="BX32" s="73">
        <v>12</v>
      </c>
      <c r="BY32" s="73" t="s">
        <v>22</v>
      </c>
      <c r="BZ32" s="77" t="s">
        <v>22</v>
      </c>
      <c r="CA32" s="78"/>
      <c r="CB32" s="78"/>
    </row>
    <row r="33" spans="2:80" ht="0.75" customHeight="1" hidden="1">
      <c r="B33" s="472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25"/>
      <c r="AE33" s="25"/>
      <c r="AF33" s="71"/>
      <c r="AG33" s="80"/>
      <c r="AH33" s="81"/>
      <c r="AI33" s="80"/>
      <c r="AJ33" s="81"/>
      <c r="AK33" s="480"/>
      <c r="AL33" s="481"/>
      <c r="AM33" s="461"/>
      <c r="AN33" s="403"/>
      <c r="AO33" s="403"/>
      <c r="AP33" s="403"/>
      <c r="AQ33" s="403"/>
      <c r="AR33" s="403"/>
      <c r="AS33" s="403"/>
      <c r="AT33" s="403"/>
      <c r="AU33" s="403"/>
      <c r="AV33" s="403"/>
      <c r="AW33" s="401"/>
      <c r="AX33" s="40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  <c r="BK33" s="24"/>
      <c r="BL33" s="22"/>
      <c r="BN33" s="76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6"/>
      <c r="CA33" s="70"/>
      <c r="CB33" s="25"/>
    </row>
    <row r="34" spans="2:86" s="63" customFormat="1" ht="15.75" customHeight="1" thickBot="1">
      <c r="B34" s="172">
        <v>1</v>
      </c>
      <c r="C34" s="129" t="s">
        <v>22</v>
      </c>
      <c r="D34" s="129"/>
      <c r="E34" s="129"/>
      <c r="F34" s="129">
        <v>2</v>
      </c>
      <c r="G34" s="129"/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8">
        <v>3</v>
      </c>
      <c r="AG34" s="130"/>
      <c r="AH34" s="129">
        <v>4</v>
      </c>
      <c r="AI34" s="129"/>
      <c r="AJ34" s="175">
        <v>5</v>
      </c>
      <c r="AK34" s="128">
        <v>6</v>
      </c>
      <c r="AL34" s="130"/>
      <c r="AM34" s="129">
        <v>7</v>
      </c>
      <c r="AN34" s="130"/>
      <c r="AO34" s="129">
        <v>8</v>
      </c>
      <c r="AP34" s="130"/>
      <c r="AQ34" s="129">
        <v>9</v>
      </c>
      <c r="AR34" s="130"/>
      <c r="AS34" s="129">
        <v>10</v>
      </c>
      <c r="AT34" s="130"/>
      <c r="AU34" s="129">
        <v>11</v>
      </c>
      <c r="AV34" s="130"/>
      <c r="AW34" s="129">
        <v>12</v>
      </c>
      <c r="AX34" s="129"/>
      <c r="AY34" s="176">
        <v>13</v>
      </c>
      <c r="AZ34" s="177">
        <v>14</v>
      </c>
      <c r="BA34" s="177">
        <v>15</v>
      </c>
      <c r="BB34" s="177">
        <v>16</v>
      </c>
      <c r="BC34" s="177">
        <v>17</v>
      </c>
      <c r="BD34" s="177">
        <v>18</v>
      </c>
      <c r="BE34" s="177">
        <v>19</v>
      </c>
      <c r="BF34" s="177">
        <v>20</v>
      </c>
      <c r="BG34" s="177">
        <v>21</v>
      </c>
      <c r="BH34" s="173">
        <v>22</v>
      </c>
      <c r="BI34" s="173">
        <v>23</v>
      </c>
      <c r="BJ34" s="174">
        <v>24</v>
      </c>
      <c r="BK34" s="24"/>
      <c r="BL34" s="22"/>
      <c r="BN34" s="90"/>
      <c r="BO34" s="36">
        <v>21</v>
      </c>
      <c r="BP34" s="36">
        <v>16</v>
      </c>
      <c r="BQ34" s="36">
        <v>21</v>
      </c>
      <c r="BR34" s="36">
        <v>16</v>
      </c>
      <c r="BS34" s="36">
        <v>21</v>
      </c>
      <c r="BT34" s="36">
        <v>16</v>
      </c>
      <c r="BU34" s="36">
        <v>17</v>
      </c>
      <c r="BV34" s="36">
        <v>16</v>
      </c>
      <c r="BW34" s="36">
        <v>17</v>
      </c>
      <c r="BX34" s="36">
        <v>12</v>
      </c>
      <c r="BY34" s="36" t="s">
        <v>22</v>
      </c>
      <c r="BZ34" s="37" t="s">
        <v>22</v>
      </c>
      <c r="CA34" s="28"/>
      <c r="CB34" s="28"/>
      <c r="CC34" s="22"/>
      <c r="CD34" s="22"/>
      <c r="CE34" s="22"/>
      <c r="CF34" s="22"/>
      <c r="CG34" s="22"/>
      <c r="CH34" s="22"/>
    </row>
    <row r="35" spans="2:80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3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  <c r="BK35" s="24"/>
      <c r="BL35" s="22"/>
      <c r="BN35" s="76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6"/>
      <c r="CA35" s="70"/>
      <c r="CB35" s="25"/>
    </row>
    <row r="36" spans="1:80" s="27" customFormat="1" ht="12" customHeight="1">
      <c r="A36" s="27">
        <v>6</v>
      </c>
      <c r="B36" s="102"/>
      <c r="C36" s="424"/>
      <c r="D36" s="416"/>
      <c r="E36" s="416"/>
      <c r="F36" s="422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16"/>
      <c r="AD36" s="416"/>
      <c r="AE36" s="423"/>
      <c r="AF36" s="405"/>
      <c r="AG36" s="425"/>
      <c r="AH36" s="483"/>
      <c r="AI36" s="425"/>
      <c r="AJ36" s="103"/>
      <c r="AK36" s="431">
        <f>SUM(AM36,AW36)</f>
        <v>0</v>
      </c>
      <c r="AL36" s="425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05"/>
      <c r="AX36" s="40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  <c r="BK36" s="107"/>
      <c r="BM36" s="107"/>
      <c r="BN36" s="104"/>
      <c r="BO36" s="105"/>
      <c r="BP36" s="105"/>
      <c r="BQ36" s="105"/>
      <c r="BR36" s="105"/>
      <c r="BS36" s="105"/>
      <c r="BT36" s="105"/>
      <c r="BU36" s="105"/>
      <c r="BV36" s="105"/>
      <c r="BW36" s="105"/>
      <c r="BX36" s="105"/>
      <c r="BY36" s="105"/>
      <c r="BZ36" s="106"/>
      <c r="CA36" s="108"/>
      <c r="CB36" s="109"/>
    </row>
    <row r="37" spans="1:82" s="24" customFormat="1" ht="13.5" thickBot="1">
      <c r="A37" s="24">
        <v>7</v>
      </c>
      <c r="B37" s="110"/>
      <c r="C37" s="415"/>
      <c r="D37" s="416"/>
      <c r="E37" s="416"/>
      <c r="F37" s="494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16"/>
      <c r="AD37" s="416"/>
      <c r="AE37" s="423"/>
      <c r="AF37" s="417"/>
      <c r="AG37" s="418"/>
      <c r="AH37" s="421"/>
      <c r="AI37" s="418"/>
      <c r="AJ37" s="86"/>
      <c r="AK37" s="419">
        <f>SUM(AM37,AW37)</f>
        <v>0</v>
      </c>
      <c r="AL37" s="528"/>
      <c r="AM37" s="390">
        <f>SUM(AO37:AV37)</f>
        <v>0</v>
      </c>
      <c r="AN37" s="390"/>
      <c r="AO37" s="390"/>
      <c r="AP37" s="390"/>
      <c r="AQ37" s="390"/>
      <c r="AR37" s="390"/>
      <c r="AS37" s="390"/>
      <c r="AT37" s="390"/>
      <c r="AU37" s="390"/>
      <c r="AV37" s="390"/>
      <c r="AW37" s="407"/>
      <c r="AX37" s="40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  <c r="BL37" s="24">
        <f>18*SUM(AY37,BA37,BC37)+14*SUM(BE37,BG37)+12*SUM(AZ37,BB37,BD37,BF37)</f>
        <v>0</v>
      </c>
      <c r="BN37" s="76">
        <f>SUM(BO37:BZ37)</f>
        <v>30</v>
      </c>
      <c r="BO37" s="85">
        <v>15</v>
      </c>
      <c r="BP37" s="85">
        <v>15</v>
      </c>
      <c r="BQ37" s="85"/>
      <c r="BR37" s="85"/>
      <c r="BS37" s="85"/>
      <c r="BT37" s="85"/>
      <c r="BU37" s="85" t="s">
        <v>22</v>
      </c>
      <c r="BV37" s="85" t="s">
        <v>22</v>
      </c>
      <c r="BW37" s="85" t="s">
        <v>22</v>
      </c>
      <c r="BX37" s="85"/>
      <c r="BY37" s="85"/>
      <c r="BZ37" s="86"/>
      <c r="CA37" s="70"/>
      <c r="CB37" s="70">
        <f>CD37-CC37</f>
        <v>18</v>
      </c>
      <c r="CC37" s="24">
        <v>36</v>
      </c>
      <c r="CD37" s="24">
        <v>54</v>
      </c>
    </row>
    <row r="38" spans="2:82" s="24" customFormat="1" ht="13.5" thickBot="1">
      <c r="B38" s="111"/>
      <c r="C38" s="112"/>
      <c r="D38" s="113"/>
      <c r="E38" s="113"/>
      <c r="F38" s="188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51"/>
      <c r="AF38" s="113"/>
      <c r="AG38" s="114"/>
      <c r="AH38" s="113"/>
      <c r="AI38" s="70"/>
      <c r="AJ38" s="115"/>
      <c r="AK38" s="430">
        <f>SUM(AM38,AW38)</f>
        <v>0</v>
      </c>
      <c r="AL38" s="392"/>
      <c r="AM38" s="391">
        <f>SUM(AO38:AV38)</f>
        <v>0</v>
      </c>
      <c r="AN38" s="392"/>
      <c r="AO38" s="395"/>
      <c r="AP38" s="429"/>
      <c r="AQ38" s="395"/>
      <c r="AR38" s="429"/>
      <c r="AS38" s="395"/>
      <c r="AT38" s="429"/>
      <c r="AU38" s="395"/>
      <c r="AV38" s="429"/>
      <c r="AW38" s="395"/>
      <c r="AX38" s="39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  <c r="BL38" s="24">
        <f>18*SUM(AY38,BA38,BC38)+14*SUM(BE38,BG38)+12*SUM(AZ38,BB38,BD38,BF38)</f>
        <v>0</v>
      </c>
      <c r="BN38" s="116">
        <f>SUM(BO38:BZ38)</f>
        <v>0</v>
      </c>
      <c r="BO38" s="117"/>
      <c r="BP38" s="117"/>
      <c r="BQ38" s="117"/>
      <c r="BR38" s="117"/>
      <c r="BS38" s="117"/>
      <c r="BT38" s="117"/>
      <c r="BU38" s="117"/>
      <c r="BV38" s="117"/>
      <c r="BW38" s="117"/>
      <c r="BX38" s="117"/>
      <c r="BY38" s="117"/>
      <c r="BZ38" s="115"/>
      <c r="CA38" s="70"/>
      <c r="CB38" s="70">
        <f>CD38-CC38</f>
        <v>340</v>
      </c>
      <c r="CD38" s="24">
        <v>340</v>
      </c>
    </row>
    <row r="39" spans="2:85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  <c r="BK39" s="121"/>
      <c r="BL39" s="121"/>
      <c r="BM39" s="121"/>
      <c r="BN39" s="121"/>
      <c r="BO39" s="121"/>
      <c r="BP39" s="121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  <c r="CC39" s="70"/>
      <c r="CD39" s="70"/>
      <c r="CE39" s="70"/>
      <c r="CF39" s="70"/>
      <c r="CG39" s="70"/>
    </row>
    <row r="40" spans="1:80" s="24" customFormat="1" ht="12.75">
      <c r="A40" s="24">
        <v>11</v>
      </c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3">
        <f>SUM(AM40,AW40)</f>
        <v>0</v>
      </c>
      <c r="AL40" s="394"/>
      <c r="AM40" s="412">
        <f>SUM(AO40:AV40)</f>
        <v>0</v>
      </c>
      <c r="AN40" s="413"/>
      <c r="AO40" s="412"/>
      <c r="AP40" s="413"/>
      <c r="AQ40" s="412"/>
      <c r="AR40" s="413"/>
      <c r="AS40" s="412"/>
      <c r="AT40" s="413"/>
      <c r="AU40" s="412"/>
      <c r="AV40" s="413"/>
      <c r="AW40" s="412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  <c r="BL40" s="24">
        <f>18*SUM(AY40,BA40,BC40)+14*SUM(BE40,BG40)+12*SUM(AZ40,BB40,BD40,BF40)</f>
        <v>0</v>
      </c>
      <c r="BN40" s="131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3"/>
      <c r="CA40" s="70"/>
      <c r="CB40" s="70"/>
    </row>
    <row r="41" spans="1:80" ht="13.5" thickBot="1">
      <c r="A41" s="22">
        <v>12</v>
      </c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03">
        <f>SUM(AM41,AW41)</f>
        <v>0</v>
      </c>
      <c r="AL41" s="504"/>
      <c r="AM41" s="409">
        <f>SUM(AO41:AV41)</f>
        <v>0</v>
      </c>
      <c r="AN41" s="411"/>
      <c r="AO41" s="409"/>
      <c r="AP41" s="411"/>
      <c r="AQ41" s="409"/>
      <c r="AR41" s="411"/>
      <c r="AS41" s="409"/>
      <c r="AT41" s="411"/>
      <c r="AU41" s="409"/>
      <c r="AV41" s="411"/>
      <c r="AW41" s="409"/>
      <c r="AX41" s="410"/>
      <c r="AY41" s="202">
        <f aca="true" t="shared" si="3" ref="AY41:BJ41">AY40</f>
        <v>0</v>
      </c>
      <c r="AZ41" s="203">
        <f t="shared" si="3"/>
        <v>0</v>
      </c>
      <c r="BA41" s="203">
        <f t="shared" si="3"/>
        <v>0</v>
      </c>
      <c r="BB41" s="203">
        <f t="shared" si="3"/>
        <v>0</v>
      </c>
      <c r="BC41" s="203">
        <f t="shared" si="3"/>
        <v>0</v>
      </c>
      <c r="BD41" s="203">
        <f t="shared" si="3"/>
        <v>0</v>
      </c>
      <c r="BE41" s="203">
        <f t="shared" si="3"/>
        <v>0</v>
      </c>
      <c r="BF41" s="203">
        <f t="shared" si="3"/>
        <v>0</v>
      </c>
      <c r="BG41" s="203">
        <f t="shared" si="3"/>
        <v>0</v>
      </c>
      <c r="BH41" s="203">
        <f t="shared" si="3"/>
        <v>0</v>
      </c>
      <c r="BI41" s="203">
        <f t="shared" si="3"/>
        <v>0</v>
      </c>
      <c r="BJ41" s="204">
        <f t="shared" si="3"/>
        <v>0</v>
      </c>
      <c r="BK41" s="24"/>
      <c r="BL41" s="24">
        <f>18*SUM(AY41,BA41,BC41)+14*SUM(BE41,BG41)+12*SUM(AZ41,BB41,BD41,BF41)</f>
        <v>0</v>
      </c>
      <c r="BN41" s="116"/>
      <c r="BO41" s="117"/>
      <c r="BP41" s="117"/>
      <c r="BQ41" s="117"/>
      <c r="BR41" s="117"/>
      <c r="BS41" s="117"/>
      <c r="BT41" s="117"/>
      <c r="BU41" s="117"/>
      <c r="BV41" s="117"/>
      <c r="BW41" s="117"/>
      <c r="BX41" s="117"/>
      <c r="BY41" s="117"/>
      <c r="BZ41" s="115"/>
      <c r="CA41" s="70"/>
      <c r="CB41" s="25"/>
    </row>
    <row r="42" spans="1:80" ht="12.75">
      <c r="A42" s="22">
        <v>13</v>
      </c>
      <c r="B42" s="134"/>
      <c r="C42" s="509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70" t="s">
        <v>372</v>
      </c>
      <c r="S42" s="28"/>
      <c r="T42" s="28"/>
      <c r="U42" s="28"/>
      <c r="V42" s="28"/>
      <c r="W42" s="28"/>
      <c r="X42" s="28"/>
      <c r="Y42" s="28"/>
      <c r="Z42" s="28"/>
      <c r="AB42" s="135"/>
      <c r="AC42" s="135"/>
      <c r="AD42" s="135"/>
      <c r="AE42" s="135"/>
      <c r="AF42" s="135"/>
      <c r="AG42" s="135"/>
      <c r="AH42" s="135"/>
      <c r="AI42" s="135"/>
      <c r="AJ42" s="135"/>
      <c r="AK42" s="505">
        <f>SUM(AY42:BJ42)</f>
        <v>0</v>
      </c>
      <c r="AL42" s="506"/>
      <c r="AM42" s="181"/>
      <c r="AN42" s="79"/>
      <c r="AO42" s="25"/>
      <c r="AP42" s="25"/>
      <c r="AQ42" s="25"/>
      <c r="AR42" s="25"/>
      <c r="AS42" s="25"/>
      <c r="AT42" s="25"/>
      <c r="AU42" s="25"/>
      <c r="AV42" s="25"/>
      <c r="AW42" s="25"/>
      <c r="AX42" s="25"/>
      <c r="AY42" s="196"/>
      <c r="AZ42" s="197"/>
      <c r="BA42" s="197"/>
      <c r="BB42" s="197"/>
      <c r="BC42" s="197"/>
      <c r="BD42" s="197"/>
      <c r="BE42" s="197"/>
      <c r="BF42" s="197"/>
      <c r="BG42" s="197"/>
      <c r="BH42" s="197"/>
      <c r="BI42" s="197"/>
      <c r="BJ42" s="184"/>
      <c r="BK42" s="24"/>
      <c r="BL42" s="22" t="s">
        <v>22</v>
      </c>
      <c r="BN42" s="67" t="s">
        <v>103</v>
      </c>
      <c r="BO42" s="68">
        <f aca="true" t="shared" si="4" ref="BO42:BZ42">SUM(BV38:BV39)</f>
        <v>0</v>
      </c>
      <c r="BP42" s="68">
        <f t="shared" si="4"/>
        <v>0</v>
      </c>
      <c r="BQ42" s="68">
        <f t="shared" si="4"/>
        <v>0</v>
      </c>
      <c r="BR42" s="68">
        <f t="shared" si="4"/>
        <v>0</v>
      </c>
      <c r="BS42" s="68">
        <f t="shared" si="4"/>
        <v>0</v>
      </c>
      <c r="BT42" s="68">
        <f t="shared" si="4"/>
        <v>0</v>
      </c>
      <c r="BU42" s="68">
        <f t="shared" si="4"/>
        <v>340</v>
      </c>
      <c r="BV42" s="68">
        <f t="shared" si="4"/>
        <v>0</v>
      </c>
      <c r="BW42" s="68">
        <f t="shared" si="4"/>
        <v>340</v>
      </c>
      <c r="BX42" s="68">
        <f t="shared" si="4"/>
        <v>0</v>
      </c>
      <c r="BY42" s="68">
        <f t="shared" si="4"/>
        <v>0</v>
      </c>
      <c r="BZ42" s="69">
        <f t="shared" si="4"/>
        <v>0</v>
      </c>
      <c r="CA42" s="70"/>
      <c r="CB42" s="25"/>
    </row>
    <row r="43" spans="1:80" ht="12.75">
      <c r="A43" s="22">
        <v>14</v>
      </c>
      <c r="B43" s="134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  <c r="P43" s="28"/>
      <c r="Q43" s="28"/>
      <c r="R43" s="136" t="s">
        <v>373</v>
      </c>
      <c r="S43" s="28"/>
      <c r="T43" s="28"/>
      <c r="U43" s="28"/>
      <c r="V43" s="70"/>
      <c r="W43" s="28"/>
      <c r="X43" s="28"/>
      <c r="Y43" s="28"/>
      <c r="Z43" s="28"/>
      <c r="AB43" s="137"/>
      <c r="AC43" s="137"/>
      <c r="AD43" s="137"/>
      <c r="AE43" s="137"/>
      <c r="AF43" s="137"/>
      <c r="AG43" s="137"/>
      <c r="AH43" s="137"/>
      <c r="AI43" s="137"/>
      <c r="AJ43" s="137"/>
      <c r="AK43" s="505">
        <f>SUM(AY43:BJ43)</f>
        <v>0</v>
      </c>
      <c r="AL43" s="506"/>
      <c r="AM43" s="181"/>
      <c r="AN43" s="70"/>
      <c r="AO43" s="25"/>
      <c r="AP43" s="25"/>
      <c r="AQ43" s="25"/>
      <c r="AR43" s="25"/>
      <c r="AS43" s="25"/>
      <c r="AT43" s="25"/>
      <c r="AU43" s="25"/>
      <c r="AV43" s="25"/>
      <c r="AW43" s="25"/>
      <c r="AX43" s="25"/>
      <c r="AY43" s="165"/>
      <c r="AZ43" s="163"/>
      <c r="BA43" s="163"/>
      <c r="BB43" s="163"/>
      <c r="BC43" s="163"/>
      <c r="BD43" s="163"/>
      <c r="BE43" s="163"/>
      <c r="BF43" s="163"/>
      <c r="BG43" s="163"/>
      <c r="BH43" s="163"/>
      <c r="BI43" s="163"/>
      <c r="BJ43" s="178"/>
      <c r="BK43" s="24"/>
      <c r="BL43" s="22"/>
      <c r="BN43" s="76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6"/>
      <c r="CA43" s="70"/>
      <c r="CB43" s="25"/>
    </row>
    <row r="44" spans="1:80" ht="13.5" thickBot="1">
      <c r="A44" s="22">
        <v>15</v>
      </c>
      <c r="B44" s="134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  <c r="P44" s="28"/>
      <c r="Q44" s="28"/>
      <c r="R44" s="136" t="s">
        <v>374</v>
      </c>
      <c r="S44" s="28"/>
      <c r="T44" s="28"/>
      <c r="U44" s="28"/>
      <c r="V44" s="70"/>
      <c r="W44" s="28"/>
      <c r="X44" s="28"/>
      <c r="Y44" s="28"/>
      <c r="Z44" s="28"/>
      <c r="AB44" s="137"/>
      <c r="AC44" s="137"/>
      <c r="AD44" s="137"/>
      <c r="AE44" s="137"/>
      <c r="AF44" s="137"/>
      <c r="AG44" s="137"/>
      <c r="AH44" s="137"/>
      <c r="AI44" s="137"/>
      <c r="AJ44" s="137"/>
      <c r="AK44" s="505">
        <f>SUM(AY44:BJ44)</f>
        <v>0</v>
      </c>
      <c r="AL44" s="506"/>
      <c r="AM44" s="183"/>
      <c r="AN44" s="182"/>
      <c r="AO44" s="25"/>
      <c r="AP44" s="25"/>
      <c r="AQ44" s="25"/>
      <c r="AR44" s="25"/>
      <c r="AS44" s="25"/>
      <c r="AT44" s="25"/>
      <c r="AU44" s="25"/>
      <c r="AV44" s="25"/>
      <c r="AW44" s="25"/>
      <c r="AX44" s="25"/>
      <c r="AY44" s="185"/>
      <c r="AZ44" s="186"/>
      <c r="BA44" s="186"/>
      <c r="BB44" s="186"/>
      <c r="BC44" s="186"/>
      <c r="BD44" s="186"/>
      <c r="BE44" s="186"/>
      <c r="BF44" s="186"/>
      <c r="BG44" s="186"/>
      <c r="BH44" s="186"/>
      <c r="BI44" s="186"/>
      <c r="BJ44" s="187"/>
      <c r="BK44" s="24"/>
      <c r="BL44" s="22"/>
      <c r="BN44" s="76" t="s">
        <v>106</v>
      </c>
      <c r="BO44" s="85">
        <f aca="true" t="shared" si="5" ref="BO44:BX44">AY40*BO32</f>
        <v>0</v>
      </c>
      <c r="BP44" s="85">
        <f t="shared" si="5"/>
        <v>0</v>
      </c>
      <c r="BQ44" s="85">
        <f t="shared" si="5"/>
        <v>0</v>
      </c>
      <c r="BR44" s="85">
        <f t="shared" si="5"/>
        <v>0</v>
      </c>
      <c r="BS44" s="85">
        <f t="shared" si="5"/>
        <v>0</v>
      </c>
      <c r="BT44" s="85">
        <f t="shared" si="5"/>
        <v>0</v>
      </c>
      <c r="BU44" s="85">
        <f t="shared" si="5"/>
        <v>0</v>
      </c>
      <c r="BV44" s="85">
        <f t="shared" si="5"/>
        <v>0</v>
      </c>
      <c r="BW44" s="85">
        <f t="shared" si="5"/>
        <v>0</v>
      </c>
      <c r="BX44" s="85">
        <f t="shared" si="5"/>
        <v>0</v>
      </c>
      <c r="BY44" s="85" t="s">
        <v>22</v>
      </c>
      <c r="BZ44" s="85" t="s">
        <v>22</v>
      </c>
      <c r="CA44" s="70"/>
      <c r="CB44" s="25"/>
    </row>
    <row r="45" spans="2:80" s="138" customFormat="1" ht="30.75" customHeight="1" thickBot="1">
      <c r="B45" s="139"/>
      <c r="C45" s="497" t="s">
        <v>375</v>
      </c>
      <c r="D45" s="498"/>
      <c r="E45" s="498"/>
      <c r="F45" s="498"/>
      <c r="G45" s="498"/>
      <c r="H45" s="498"/>
      <c r="I45" s="498"/>
      <c r="J45" s="498"/>
      <c r="K45" s="498"/>
      <c r="L45" s="498"/>
      <c r="M45" s="498"/>
      <c r="N45" s="498"/>
      <c r="O45" s="499"/>
      <c r="P45" s="140" t="s">
        <v>376</v>
      </c>
      <c r="Q45" s="141" t="s">
        <v>377</v>
      </c>
      <c r="R45" s="427" t="s">
        <v>378</v>
      </c>
      <c r="S45" s="500"/>
      <c r="T45" s="500"/>
      <c r="U45" s="500"/>
      <c r="V45" s="500"/>
      <c r="W45" s="500"/>
      <c r="X45" s="500"/>
      <c r="Y45" s="500"/>
      <c r="Z45" s="500"/>
      <c r="AA45" s="500"/>
      <c r="AB45" s="500"/>
      <c r="AC45" s="500"/>
      <c r="AD45" s="501"/>
      <c r="AE45" s="140" t="s">
        <v>98</v>
      </c>
      <c r="AF45" s="141" t="s">
        <v>99</v>
      </c>
      <c r="AG45" s="497" t="s">
        <v>379</v>
      </c>
      <c r="AH45" s="498"/>
      <c r="AI45" s="498"/>
      <c r="AJ45" s="498"/>
      <c r="AK45" s="498"/>
      <c r="AL45" s="498"/>
      <c r="AM45" s="498"/>
      <c r="AN45" s="498"/>
      <c r="AO45" s="498"/>
      <c r="AP45" s="498"/>
      <c r="AQ45" s="498"/>
      <c r="AR45" s="498"/>
      <c r="AS45" s="498"/>
      <c r="AT45" s="498"/>
      <c r="AU45" s="498"/>
      <c r="AV45" s="502"/>
      <c r="AW45" s="427" t="s">
        <v>380</v>
      </c>
      <c r="AX45" s="500"/>
      <c r="AY45" s="500"/>
      <c r="AZ45" s="500"/>
      <c r="BA45" s="500"/>
      <c r="BB45" s="500"/>
      <c r="BC45" s="500"/>
      <c r="BD45" s="500"/>
      <c r="BE45" s="500"/>
      <c r="BF45" s="500"/>
      <c r="BG45" s="500"/>
      <c r="BH45" s="500"/>
      <c r="BI45" s="500"/>
      <c r="BJ45" s="512"/>
      <c r="BN45" s="142"/>
      <c r="BO45" s="143"/>
      <c r="BP45" s="143"/>
      <c r="BQ45" s="143"/>
      <c r="BR45" s="143"/>
      <c r="BS45" s="143"/>
      <c r="BT45" s="143"/>
      <c r="BU45" s="143"/>
      <c r="BV45" s="143"/>
      <c r="BW45" s="143"/>
      <c r="BX45" s="143"/>
      <c r="BY45" s="143"/>
      <c r="BZ45" s="144"/>
      <c r="CA45" s="145"/>
      <c r="CB45" s="145"/>
    </row>
    <row r="46" spans="2:80" s="138" customFormat="1" ht="7.5" customHeight="1">
      <c r="B46" s="146"/>
      <c r="C46" s="189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91"/>
      <c r="P46" s="140"/>
      <c r="Q46" s="141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91"/>
      <c r="AE46" s="140"/>
      <c r="AF46" s="141"/>
      <c r="AG46" s="189"/>
      <c r="AH46" s="123"/>
      <c r="AI46" s="123"/>
      <c r="AJ46" s="123"/>
      <c r="AK46" s="123"/>
      <c r="AL46" s="123"/>
      <c r="AM46" s="123"/>
      <c r="AN46" s="123"/>
      <c r="AO46" s="123"/>
      <c r="AP46" s="123"/>
      <c r="AQ46" s="123"/>
      <c r="AR46" s="123"/>
      <c r="AS46" s="123"/>
      <c r="AT46" s="123"/>
      <c r="AU46" s="123"/>
      <c r="AV46" s="190"/>
      <c r="AW46" s="123"/>
      <c r="AX46" s="123"/>
      <c r="AY46" s="123"/>
      <c r="AZ46" s="123"/>
      <c r="BA46" s="123"/>
      <c r="BB46" s="123"/>
      <c r="BC46" s="123"/>
      <c r="BD46" s="123"/>
      <c r="BE46" s="123"/>
      <c r="BF46" s="123"/>
      <c r="BG46" s="123"/>
      <c r="BH46" s="123"/>
      <c r="BI46" s="123"/>
      <c r="BJ46" s="190"/>
      <c r="BN46" s="192"/>
      <c r="BO46" s="193"/>
      <c r="BP46" s="193"/>
      <c r="BQ46" s="193"/>
      <c r="BR46" s="193"/>
      <c r="BS46" s="193"/>
      <c r="BT46" s="193"/>
      <c r="BU46" s="193"/>
      <c r="BV46" s="193"/>
      <c r="BW46" s="193"/>
      <c r="BX46" s="193"/>
      <c r="BY46" s="193"/>
      <c r="BZ46" s="194"/>
      <c r="CA46" s="145"/>
      <c r="CB46" s="145"/>
    </row>
    <row r="47" spans="2:80" s="138" customFormat="1" ht="18" customHeight="1" thickBot="1">
      <c r="B47" s="195"/>
      <c r="C47" s="519"/>
      <c r="D47" s="518"/>
      <c r="E47" s="518"/>
      <c r="F47" s="518"/>
      <c r="G47" s="518"/>
      <c r="H47" s="518"/>
      <c r="I47" s="518"/>
      <c r="J47" s="518"/>
      <c r="K47" s="518"/>
      <c r="L47" s="518"/>
      <c r="M47" s="518"/>
      <c r="N47" s="518"/>
      <c r="O47" s="518"/>
      <c r="P47" s="163"/>
      <c r="Q47" s="178"/>
      <c r="R47" s="517"/>
      <c r="S47" s="518"/>
      <c r="T47" s="518"/>
      <c r="U47" s="518"/>
      <c r="V47" s="518"/>
      <c r="W47" s="518"/>
      <c r="X47" s="518"/>
      <c r="Y47" s="518"/>
      <c r="Z47" s="518"/>
      <c r="AA47" s="518"/>
      <c r="AB47" s="518"/>
      <c r="AC47" s="518"/>
      <c r="AD47" s="518"/>
      <c r="AE47" s="163"/>
      <c r="AF47" s="178"/>
      <c r="AG47" s="519"/>
      <c r="AH47" s="518"/>
      <c r="AI47" s="518"/>
      <c r="AJ47" s="518"/>
      <c r="AK47" s="518"/>
      <c r="AL47" s="518"/>
      <c r="AM47" s="518"/>
      <c r="AN47" s="518"/>
      <c r="AO47" s="518"/>
      <c r="AP47" s="518"/>
      <c r="AQ47" s="518"/>
      <c r="AR47" s="518"/>
      <c r="AS47" s="518"/>
      <c r="AT47" s="518"/>
      <c r="AU47" s="518"/>
      <c r="AV47" s="520"/>
      <c r="AW47" s="517"/>
      <c r="AX47" s="518"/>
      <c r="AY47" s="518"/>
      <c r="AZ47" s="518"/>
      <c r="BA47" s="518"/>
      <c r="BB47" s="518"/>
      <c r="BC47" s="518"/>
      <c r="BD47" s="518"/>
      <c r="BE47" s="518"/>
      <c r="BF47" s="518"/>
      <c r="BG47" s="518"/>
      <c r="BH47" s="518"/>
      <c r="BI47" s="518"/>
      <c r="BJ47" s="520"/>
      <c r="BN47" s="147" t="s">
        <v>109</v>
      </c>
      <c r="BO47" s="148">
        <f aca="true" t="shared" si="6" ref="BO47:BW47">54*BO34</f>
        <v>1134</v>
      </c>
      <c r="BP47" s="148">
        <f t="shared" si="6"/>
        <v>864</v>
      </c>
      <c r="BQ47" s="148">
        <f t="shared" si="6"/>
        <v>1134</v>
      </c>
      <c r="BR47" s="148">
        <f t="shared" si="6"/>
        <v>864</v>
      </c>
      <c r="BS47" s="148">
        <f t="shared" si="6"/>
        <v>1134</v>
      </c>
      <c r="BT47" s="148">
        <f t="shared" si="6"/>
        <v>864</v>
      </c>
      <c r="BU47" s="148">
        <f t="shared" si="6"/>
        <v>918</v>
      </c>
      <c r="BV47" s="148">
        <f t="shared" si="6"/>
        <v>864</v>
      </c>
      <c r="BW47" s="148">
        <f t="shared" si="6"/>
        <v>918</v>
      </c>
      <c r="BX47" s="148">
        <v>0</v>
      </c>
      <c r="BY47" s="148">
        <v>0</v>
      </c>
      <c r="BZ47" s="149" t="s">
        <v>22</v>
      </c>
      <c r="CA47" s="145"/>
      <c r="CB47" s="145"/>
    </row>
    <row r="48" spans="2:62" s="138" customFormat="1" ht="18.75" customHeight="1" thickBot="1">
      <c r="B48" s="150"/>
      <c r="C48" s="513"/>
      <c r="D48" s="514"/>
      <c r="E48" s="514"/>
      <c r="F48" s="514"/>
      <c r="G48" s="514"/>
      <c r="H48" s="514"/>
      <c r="I48" s="514"/>
      <c r="J48" s="514"/>
      <c r="K48" s="514"/>
      <c r="L48" s="514"/>
      <c r="M48" s="514"/>
      <c r="N48" s="514"/>
      <c r="O48" s="514"/>
      <c r="P48" s="148"/>
      <c r="Q48" s="149"/>
      <c r="R48" s="515" t="s">
        <v>22</v>
      </c>
      <c r="S48" s="514"/>
      <c r="T48" s="514"/>
      <c r="U48" s="514"/>
      <c r="V48" s="514"/>
      <c r="W48" s="514"/>
      <c r="X48" s="514"/>
      <c r="Y48" s="514"/>
      <c r="Z48" s="514"/>
      <c r="AA48" s="514"/>
      <c r="AB48" s="514"/>
      <c r="AC48" s="514"/>
      <c r="AD48" s="514"/>
      <c r="AE48" s="148"/>
      <c r="AF48" s="149"/>
      <c r="AG48" s="513"/>
      <c r="AH48" s="514"/>
      <c r="AI48" s="514"/>
      <c r="AJ48" s="514"/>
      <c r="AK48" s="514"/>
      <c r="AL48" s="514"/>
      <c r="AM48" s="514"/>
      <c r="AN48" s="514"/>
      <c r="AO48" s="514"/>
      <c r="AP48" s="514"/>
      <c r="AQ48" s="514"/>
      <c r="AR48" s="514"/>
      <c r="AS48" s="514"/>
      <c r="AT48" s="514"/>
      <c r="AU48" s="514"/>
      <c r="AV48" s="516"/>
      <c r="AW48" s="515"/>
      <c r="AX48" s="514"/>
      <c r="AY48" s="514"/>
      <c r="AZ48" s="514"/>
      <c r="BA48" s="514"/>
      <c r="BB48" s="514"/>
      <c r="BC48" s="514"/>
      <c r="BD48" s="514"/>
      <c r="BE48" s="514"/>
      <c r="BF48" s="514"/>
      <c r="BG48" s="514"/>
      <c r="BH48" s="514"/>
      <c r="BI48" s="514"/>
      <c r="BJ48" s="516"/>
    </row>
    <row r="49" spans="55:63" ht="12.75">
      <c r="BC49" s="24"/>
      <c r="BD49" s="24"/>
      <c r="BE49" s="24"/>
      <c r="BF49" s="24"/>
      <c r="BG49" s="24"/>
      <c r="BH49" s="24"/>
      <c r="BI49" s="24"/>
      <c r="BJ49" s="24"/>
      <c r="BK49" s="24"/>
    </row>
    <row r="50" spans="55:94" ht="12.75">
      <c r="BC50" s="24"/>
      <c r="BD50" s="24"/>
      <c r="BE50" s="24"/>
      <c r="BF50" s="24"/>
      <c r="BG50" s="24"/>
      <c r="BH50" s="24"/>
      <c r="BI50" s="24"/>
      <c r="BJ50" s="24"/>
      <c r="BK50" s="24"/>
      <c r="CB50" s="24"/>
      <c r="CC50" s="24"/>
      <c r="CD50" s="24"/>
      <c r="CE50" s="24"/>
      <c r="CF50" s="24"/>
      <c r="CG50" s="24"/>
      <c r="CH50" s="24"/>
      <c r="CI50" s="24"/>
      <c r="CJ50" s="24"/>
      <c r="CK50" s="24"/>
      <c r="CL50" s="24"/>
      <c r="CM50" s="24"/>
      <c r="CN50" s="24"/>
      <c r="CO50" s="24"/>
      <c r="CP50" s="24"/>
    </row>
    <row r="51" spans="55:94" ht="12.75">
      <c r="BC51" s="24"/>
      <c r="BD51" s="24"/>
      <c r="BE51" s="24"/>
      <c r="BF51" s="24"/>
      <c r="BG51" s="24"/>
      <c r="BH51" s="24"/>
      <c r="BI51" s="24"/>
      <c r="BJ51" s="24"/>
      <c r="BK51" s="24"/>
      <c r="CB51" s="24"/>
      <c r="CC51" s="24"/>
      <c r="CD51" s="24"/>
      <c r="CE51" s="24"/>
      <c r="CF51" s="24"/>
      <c r="CG51" s="24"/>
      <c r="CH51" s="24"/>
      <c r="CI51" s="24"/>
      <c r="CJ51" s="24"/>
      <c r="CK51" s="24"/>
      <c r="CL51" s="24"/>
      <c r="CM51" s="24"/>
      <c r="CN51" s="24"/>
      <c r="CO51" s="24"/>
      <c r="CP51" s="24"/>
    </row>
    <row r="52" spans="55:94" ht="12.75">
      <c r="BC52" s="24"/>
      <c r="BD52" s="24"/>
      <c r="BE52" s="24"/>
      <c r="BF52" s="24"/>
      <c r="BG52" s="24"/>
      <c r="BH52" s="24"/>
      <c r="BI52" s="24"/>
      <c r="BJ52" s="24"/>
      <c r="BK52" s="24"/>
      <c r="CB52" s="24"/>
      <c r="CC52" s="24"/>
      <c r="CD52" s="24"/>
      <c r="CE52" s="24"/>
      <c r="CF52" s="24"/>
      <c r="CG52" s="24"/>
      <c r="CH52" s="24"/>
      <c r="CI52" s="24"/>
      <c r="CJ52" s="24"/>
      <c r="CK52" s="24"/>
      <c r="CL52" s="24"/>
      <c r="CM52" s="24"/>
      <c r="CN52" s="24"/>
      <c r="CO52" s="24"/>
      <c r="CP52" s="24"/>
    </row>
    <row r="53" spans="55:94" ht="12.75">
      <c r="BC53" s="24"/>
      <c r="BD53" s="24"/>
      <c r="BE53" s="24"/>
      <c r="BF53" s="24"/>
      <c r="BG53" s="24"/>
      <c r="BH53" s="24"/>
      <c r="BI53" s="24"/>
      <c r="BJ53" s="24"/>
      <c r="BK53" s="24"/>
      <c r="CB53" s="24"/>
      <c r="CC53" s="24"/>
      <c r="CD53" s="24"/>
      <c r="CE53" s="24"/>
      <c r="CF53" s="24"/>
      <c r="CG53" s="24"/>
      <c r="CH53" s="24"/>
      <c r="CI53" s="24"/>
      <c r="CJ53" s="24"/>
      <c r="CK53" s="24"/>
      <c r="CL53" s="24"/>
      <c r="CM53" s="24"/>
      <c r="CN53" s="24"/>
      <c r="CO53" s="24"/>
      <c r="CP53" s="24"/>
    </row>
    <row r="54" spans="55:94" ht="12.75">
      <c r="BC54" s="24"/>
      <c r="BD54" s="24"/>
      <c r="BE54" s="24"/>
      <c r="BF54" s="24"/>
      <c r="BG54" s="24"/>
      <c r="BH54" s="24"/>
      <c r="BI54" s="24"/>
      <c r="BJ54" s="24"/>
      <c r="BK54" s="24"/>
      <c r="CB54" s="24"/>
      <c r="CC54" s="24"/>
      <c r="CD54" s="24"/>
      <c r="CE54" s="24"/>
      <c r="CF54" s="24"/>
      <c r="CG54" s="24"/>
      <c r="CH54" s="24"/>
      <c r="CI54" s="24"/>
      <c r="CJ54" s="24"/>
      <c r="CK54" s="24"/>
      <c r="CL54" s="24"/>
      <c r="CM54" s="24"/>
      <c r="CN54" s="24"/>
      <c r="CO54" s="24"/>
      <c r="CP54" s="24"/>
    </row>
    <row r="55" spans="55:94" ht="12.75">
      <c r="BC55" s="24"/>
      <c r="BD55" s="24"/>
      <c r="BE55" s="24"/>
      <c r="BF55" s="24"/>
      <c r="BG55" s="24"/>
      <c r="BH55" s="24"/>
      <c r="BI55" s="24"/>
      <c r="BJ55" s="24"/>
      <c r="BK55" s="24"/>
      <c r="CB55" s="24"/>
      <c r="CC55" s="24"/>
      <c r="CD55" s="24"/>
      <c r="CE55" s="24"/>
      <c r="CF55" s="24"/>
      <c r="CG55" s="24"/>
      <c r="CH55" s="24"/>
      <c r="CI55" s="24"/>
      <c r="CJ55" s="24"/>
      <c r="CK55" s="24"/>
      <c r="CL55" s="24"/>
      <c r="CM55" s="24"/>
      <c r="CN55" s="24"/>
      <c r="CO55" s="24"/>
      <c r="CP55" s="24"/>
    </row>
    <row r="56" spans="55:94" ht="12.75">
      <c r="BC56" s="24"/>
      <c r="BD56" s="24"/>
      <c r="BE56" s="24"/>
      <c r="BF56" s="24"/>
      <c r="BG56" s="24"/>
      <c r="BH56" s="24"/>
      <c r="BI56" s="24"/>
      <c r="BJ56" s="24"/>
      <c r="BK56" s="24"/>
      <c r="CB56" s="24"/>
      <c r="CC56" s="24"/>
      <c r="CD56" s="24"/>
      <c r="CE56" s="24"/>
      <c r="CF56" s="24"/>
      <c r="CG56" s="24"/>
      <c r="CH56" s="24"/>
      <c r="CI56" s="24"/>
      <c r="CJ56" s="24"/>
      <c r="CK56" s="24"/>
      <c r="CL56" s="24"/>
      <c r="CM56" s="24"/>
      <c r="CN56" s="24"/>
      <c r="CO56" s="24"/>
      <c r="CP56" s="24"/>
    </row>
    <row r="57" spans="55:94" ht="12.75">
      <c r="BC57" s="24"/>
      <c r="BD57" s="24"/>
      <c r="BE57" s="24"/>
      <c r="BF57" s="24"/>
      <c r="BG57" s="24"/>
      <c r="BH57" s="24"/>
      <c r="BI57" s="24"/>
      <c r="BJ57" s="24"/>
      <c r="BK57" s="24"/>
      <c r="CB57" s="24"/>
      <c r="CC57" s="24"/>
      <c r="CD57" s="24"/>
      <c r="CE57" s="24"/>
      <c r="CF57" s="24"/>
      <c r="CG57" s="24"/>
      <c r="CH57" s="24"/>
      <c r="CI57" s="24"/>
      <c r="CJ57" s="24"/>
      <c r="CK57" s="24"/>
      <c r="CL57" s="24"/>
      <c r="CM57" s="24"/>
      <c r="CN57" s="24"/>
      <c r="CO57" s="24"/>
      <c r="CP57" s="24"/>
    </row>
    <row r="58" spans="55:94" ht="12.75">
      <c r="BC58" s="24"/>
      <c r="BD58" s="24"/>
      <c r="BE58" s="24"/>
      <c r="BF58" s="24"/>
      <c r="BG58" s="24"/>
      <c r="BH58" s="24"/>
      <c r="BI58" s="24"/>
      <c r="BJ58" s="24"/>
      <c r="BK58" s="24"/>
      <c r="CB58" s="24"/>
      <c r="CC58" s="24"/>
      <c r="CD58" s="24"/>
      <c r="CE58" s="24"/>
      <c r="CF58" s="24"/>
      <c r="CG58" s="24"/>
      <c r="CH58" s="24"/>
      <c r="CI58" s="24"/>
      <c r="CJ58" s="24"/>
      <c r="CK58" s="24"/>
      <c r="CL58" s="24"/>
      <c r="CM58" s="24"/>
      <c r="CN58" s="24"/>
      <c r="CO58" s="24"/>
      <c r="CP58" s="24"/>
    </row>
    <row r="59" spans="55:94" ht="12.75">
      <c r="BC59" s="24"/>
      <c r="BD59" s="24"/>
      <c r="BE59" s="24"/>
      <c r="BF59" s="24"/>
      <c r="BG59" s="24"/>
      <c r="BH59" s="24"/>
      <c r="BI59" s="24"/>
      <c r="BJ59" s="24"/>
      <c r="BK59" s="24"/>
      <c r="CB59" s="24"/>
      <c r="CC59" s="24"/>
      <c r="CD59" s="24"/>
      <c r="CE59" s="24"/>
      <c r="CF59" s="24"/>
      <c r="CG59" s="24"/>
      <c r="CH59" s="24"/>
      <c r="CI59" s="24"/>
      <c r="CJ59" s="24"/>
      <c r="CK59" s="24"/>
      <c r="CL59" s="24"/>
      <c r="CM59" s="24"/>
      <c r="CN59" s="24"/>
      <c r="CO59" s="24"/>
      <c r="CP59" s="24"/>
    </row>
    <row r="60" spans="55:94" ht="12.75">
      <c r="BC60" s="24"/>
      <c r="BD60" s="24"/>
      <c r="BE60" s="24"/>
      <c r="BF60" s="24"/>
      <c r="BG60" s="24"/>
      <c r="BH60" s="24"/>
      <c r="BI60" s="24"/>
      <c r="BJ60" s="24"/>
      <c r="BK60" s="24"/>
      <c r="CB60" s="24"/>
      <c r="CC60" s="24"/>
      <c r="CD60" s="24"/>
      <c r="CE60" s="24"/>
      <c r="CF60" s="24"/>
      <c r="CG60" s="24"/>
      <c r="CH60" s="24"/>
      <c r="CI60" s="24"/>
      <c r="CJ60" s="24"/>
      <c r="CK60" s="24"/>
      <c r="CL60" s="24"/>
      <c r="CM60" s="24"/>
      <c r="CN60" s="24"/>
      <c r="CO60" s="24"/>
      <c r="CP60" s="24"/>
    </row>
    <row r="61" spans="55:94" ht="12.75">
      <c r="BC61" s="24"/>
      <c r="BD61" s="24"/>
      <c r="BE61" s="24"/>
      <c r="BF61" s="24"/>
      <c r="BG61" s="24"/>
      <c r="BH61" s="24"/>
      <c r="BI61" s="24"/>
      <c r="BJ61" s="24"/>
      <c r="BK61" s="24"/>
      <c r="CB61" s="24"/>
      <c r="CC61" s="24"/>
      <c r="CD61" s="24"/>
      <c r="CE61" s="24"/>
      <c r="CF61" s="24"/>
      <c r="CG61" s="24"/>
      <c r="CH61" s="24"/>
      <c r="CI61" s="24"/>
      <c r="CJ61" s="24"/>
      <c r="CK61" s="24"/>
      <c r="CL61" s="24"/>
      <c r="CM61" s="24"/>
      <c r="CN61" s="24"/>
      <c r="CO61" s="24"/>
      <c r="CP61" s="24"/>
    </row>
    <row r="62" spans="55:94" ht="12.75">
      <c r="BC62" s="24"/>
      <c r="BD62" s="24"/>
      <c r="BE62" s="24"/>
      <c r="BF62" s="24"/>
      <c r="BG62" s="24"/>
      <c r="BH62" s="24"/>
      <c r="BI62" s="24"/>
      <c r="BJ62" s="24"/>
      <c r="BK62" s="24"/>
      <c r="CB62" s="24"/>
      <c r="CC62" s="24"/>
      <c r="CD62" s="24"/>
      <c r="CE62" s="24"/>
      <c r="CF62" s="24"/>
      <c r="CG62" s="24"/>
      <c r="CH62" s="24"/>
      <c r="CI62" s="24"/>
      <c r="CJ62" s="24"/>
      <c r="CK62" s="24"/>
      <c r="CL62" s="24"/>
      <c r="CM62" s="24"/>
      <c r="CN62" s="24"/>
      <c r="CO62" s="24"/>
      <c r="CP62" s="24"/>
    </row>
    <row r="63" spans="55:94" ht="12.75">
      <c r="BC63" s="24"/>
      <c r="BD63" s="24"/>
      <c r="BE63" s="24"/>
      <c r="BF63" s="24"/>
      <c r="BG63" s="24"/>
      <c r="BH63" s="24"/>
      <c r="BI63" s="24"/>
      <c r="BJ63" s="24"/>
      <c r="BK63" s="24"/>
      <c r="CB63" s="24"/>
      <c r="CC63" s="24"/>
      <c r="CD63" s="24"/>
      <c r="CE63" s="24"/>
      <c r="CF63" s="24"/>
      <c r="CG63" s="24"/>
      <c r="CH63" s="24"/>
      <c r="CI63" s="24"/>
      <c r="CJ63" s="24"/>
      <c r="CK63" s="24"/>
      <c r="CL63" s="24"/>
      <c r="CM63" s="24"/>
      <c r="CN63" s="24"/>
      <c r="CO63" s="24"/>
      <c r="CP63" s="24"/>
    </row>
    <row r="64" spans="55:94" ht="12.75">
      <c r="BC64" s="24"/>
      <c r="BD64" s="24"/>
      <c r="BE64" s="24"/>
      <c r="BF64" s="24"/>
      <c r="BG64" s="24"/>
      <c r="BH64" s="24"/>
      <c r="BI64" s="24"/>
      <c r="BJ64" s="24"/>
      <c r="BK64" s="24"/>
      <c r="CB64" s="24"/>
      <c r="CC64" s="24"/>
      <c r="CD64" s="24"/>
      <c r="CE64" s="24"/>
      <c r="CF64" s="24"/>
      <c r="CG64" s="24"/>
      <c r="CH64" s="24"/>
      <c r="CI64" s="24"/>
      <c r="CJ64" s="24"/>
      <c r="CK64" s="24"/>
      <c r="CL64" s="24"/>
      <c r="CM64" s="24"/>
      <c r="CN64" s="24"/>
      <c r="CO64" s="24"/>
      <c r="CP64" s="24"/>
    </row>
    <row r="65" spans="55:94" ht="12.75">
      <c r="BC65" s="24"/>
      <c r="BD65" s="24"/>
      <c r="BE65" s="24"/>
      <c r="BF65" s="24"/>
      <c r="BG65" s="24"/>
      <c r="BH65" s="24"/>
      <c r="BI65" s="24"/>
      <c r="BJ65" s="24"/>
      <c r="BK65" s="24"/>
      <c r="CB65" s="24"/>
      <c r="CC65" s="24"/>
      <c r="CD65" s="24"/>
      <c r="CE65" s="24"/>
      <c r="CF65" s="24"/>
      <c r="CG65" s="24"/>
      <c r="CH65" s="24"/>
      <c r="CI65" s="24"/>
      <c r="CJ65" s="24"/>
      <c r="CK65" s="24"/>
      <c r="CL65" s="24"/>
      <c r="CM65" s="24"/>
      <c r="CN65" s="24"/>
      <c r="CO65" s="24"/>
      <c r="CP65" s="24"/>
    </row>
    <row r="66" spans="55:94" ht="12.75">
      <c r="BC66" s="24"/>
      <c r="BD66" s="24"/>
      <c r="BE66" s="24"/>
      <c r="BF66" s="24"/>
      <c r="BG66" s="24"/>
      <c r="BH66" s="24"/>
      <c r="BI66" s="24"/>
      <c r="BJ66" s="24"/>
      <c r="BK66" s="24"/>
      <c r="CB66" s="24"/>
      <c r="CC66" s="24"/>
      <c r="CD66" s="24"/>
      <c r="CE66" s="24"/>
      <c r="CF66" s="24"/>
      <c r="CG66" s="24"/>
      <c r="CH66" s="24"/>
      <c r="CI66" s="24"/>
      <c r="CJ66" s="24"/>
      <c r="CK66" s="24"/>
      <c r="CL66" s="24"/>
      <c r="CM66" s="24"/>
      <c r="CN66" s="24"/>
      <c r="CO66" s="24"/>
      <c r="CP66" s="24"/>
    </row>
    <row r="67" spans="55:94" ht="12.75">
      <c r="BC67" s="24"/>
      <c r="BD67" s="24"/>
      <c r="BE67" s="24"/>
      <c r="BF67" s="24"/>
      <c r="BG67" s="24"/>
      <c r="BH67" s="24"/>
      <c r="BI67" s="24"/>
      <c r="BJ67" s="24"/>
      <c r="BK67" s="24"/>
      <c r="CB67" s="24"/>
      <c r="CC67" s="24"/>
      <c r="CD67" s="24"/>
      <c r="CE67" s="24"/>
      <c r="CF67" s="24"/>
      <c r="CG67" s="24"/>
      <c r="CH67" s="24"/>
      <c r="CI67" s="24"/>
      <c r="CJ67" s="24"/>
      <c r="CK67" s="24"/>
      <c r="CL67" s="24"/>
      <c r="CM67" s="24"/>
      <c r="CN67" s="24"/>
      <c r="CO67" s="24"/>
      <c r="CP67" s="24"/>
    </row>
    <row r="68" spans="64:94" ht="12.75">
      <c r="BL68" s="22"/>
      <c r="BM68" s="22"/>
      <c r="BN68" s="22"/>
      <c r="BO68" s="22"/>
      <c r="BP68" s="22"/>
      <c r="BQ68" s="22"/>
      <c r="BR68" s="22"/>
      <c r="BS68" s="22"/>
      <c r="BT68" s="22"/>
      <c r="BU68" s="22"/>
      <c r="BV68" s="22"/>
      <c r="BW68" s="22"/>
      <c r="BX68" s="22"/>
      <c r="BY68" s="22"/>
      <c r="BZ68" s="22"/>
      <c r="CB68" s="24"/>
      <c r="CC68" s="24"/>
      <c r="CD68" s="24"/>
      <c r="CE68" s="24"/>
      <c r="CF68" s="24"/>
      <c r="CG68" s="24"/>
      <c r="CH68" s="24"/>
      <c r="CI68" s="24"/>
      <c r="CJ68" s="24"/>
      <c r="CK68" s="24"/>
      <c r="CL68" s="24"/>
      <c r="CM68" s="24"/>
      <c r="CN68" s="24"/>
      <c r="CO68" s="24"/>
      <c r="CP68" s="24"/>
    </row>
    <row r="69" spans="64:94" ht="12.75">
      <c r="BL69" s="22"/>
      <c r="BM69" s="22"/>
      <c r="BN69" s="22"/>
      <c r="BO69" s="22"/>
      <c r="BP69" s="22"/>
      <c r="BQ69" s="22"/>
      <c r="BR69" s="22"/>
      <c r="BS69" s="22"/>
      <c r="BT69" s="22"/>
      <c r="BU69" s="22"/>
      <c r="BV69" s="22"/>
      <c r="BW69" s="22"/>
      <c r="BX69" s="22"/>
      <c r="BY69" s="22"/>
      <c r="BZ69" s="22"/>
      <c r="CB69" s="24"/>
      <c r="CC69" s="24"/>
      <c r="CD69" s="24"/>
      <c r="CE69" s="24"/>
      <c r="CF69" s="24"/>
      <c r="CG69" s="24"/>
      <c r="CH69" s="24"/>
      <c r="CI69" s="24"/>
      <c r="CJ69" s="24"/>
      <c r="CK69" s="24"/>
      <c r="CL69" s="24"/>
      <c r="CM69" s="24"/>
      <c r="CN69" s="24"/>
      <c r="CO69" s="24"/>
      <c r="CP69" s="24"/>
    </row>
    <row r="70" spans="64:94" ht="12.75">
      <c r="BL70" s="22"/>
      <c r="BM70" s="22"/>
      <c r="BN70" s="22"/>
      <c r="BO70" s="22"/>
      <c r="BP70" s="22"/>
      <c r="BQ70" s="22"/>
      <c r="BR70" s="22"/>
      <c r="BS70" s="22"/>
      <c r="BT70" s="22"/>
      <c r="BU70" s="22"/>
      <c r="BV70" s="22"/>
      <c r="BW70" s="22"/>
      <c r="BX70" s="22"/>
      <c r="BY70" s="22"/>
      <c r="BZ70" s="22"/>
      <c r="CB70" s="24"/>
      <c r="CC70" s="24"/>
      <c r="CD70" s="24"/>
      <c r="CE70" s="24"/>
      <c r="CF70" s="24"/>
      <c r="CG70" s="24"/>
      <c r="CH70" s="24"/>
      <c r="CI70" s="24"/>
      <c r="CJ70" s="24"/>
      <c r="CK70" s="24"/>
      <c r="CL70" s="24"/>
      <c r="CM70" s="24"/>
      <c r="CN70" s="24"/>
      <c r="CO70" s="24"/>
      <c r="CP70" s="24"/>
    </row>
    <row r="71" spans="64:94" ht="12.75">
      <c r="BL71" s="22"/>
      <c r="BM71" s="22"/>
      <c r="BN71" s="22"/>
      <c r="BO71" s="22"/>
      <c r="BP71" s="22"/>
      <c r="BQ71" s="22"/>
      <c r="BR71" s="22"/>
      <c r="BS71" s="22"/>
      <c r="BT71" s="22"/>
      <c r="BU71" s="22"/>
      <c r="BV71" s="22"/>
      <c r="BW71" s="22"/>
      <c r="BX71" s="22"/>
      <c r="BY71" s="22"/>
      <c r="BZ71" s="22"/>
      <c r="CB71" s="24"/>
      <c r="CC71" s="24"/>
      <c r="CD71" s="24"/>
      <c r="CE71" s="24"/>
      <c r="CF71" s="24"/>
      <c r="CG71" s="24"/>
      <c r="CH71" s="24"/>
      <c r="CI71" s="24"/>
      <c r="CJ71" s="24"/>
      <c r="CK71" s="24"/>
      <c r="CL71" s="24"/>
      <c r="CM71" s="24"/>
      <c r="CN71" s="24"/>
      <c r="CO71" s="24"/>
      <c r="CP71" s="24"/>
    </row>
    <row r="72" spans="64:94" ht="12.75">
      <c r="BL72" s="22"/>
      <c r="BM72" s="22"/>
      <c r="BN72" s="22"/>
      <c r="BO72" s="22"/>
      <c r="BP72" s="22"/>
      <c r="BQ72" s="22"/>
      <c r="BR72" s="22"/>
      <c r="BS72" s="22"/>
      <c r="BT72" s="22"/>
      <c r="BU72" s="22"/>
      <c r="BV72" s="22"/>
      <c r="BW72" s="22"/>
      <c r="BX72" s="22"/>
      <c r="BY72" s="22"/>
      <c r="BZ72" s="22"/>
      <c r="CB72" s="24"/>
      <c r="CC72" s="24"/>
      <c r="CD72" s="24"/>
      <c r="CE72" s="24"/>
      <c r="CF72" s="24"/>
      <c r="CG72" s="24"/>
      <c r="CH72" s="24"/>
      <c r="CI72" s="24"/>
      <c r="CJ72" s="24"/>
      <c r="CK72" s="24"/>
      <c r="CL72" s="24"/>
      <c r="CM72" s="24"/>
      <c r="CN72" s="24"/>
      <c r="CO72" s="24"/>
      <c r="CP72" s="24"/>
    </row>
    <row r="73" spans="64:94" ht="12.75">
      <c r="BL73" s="22"/>
      <c r="BM73" s="22"/>
      <c r="BN73" s="22"/>
      <c r="BO73" s="22"/>
      <c r="BP73" s="22"/>
      <c r="BQ73" s="22"/>
      <c r="BR73" s="22"/>
      <c r="BS73" s="22"/>
      <c r="BT73" s="22"/>
      <c r="BU73" s="22"/>
      <c r="BV73" s="22"/>
      <c r="BW73" s="22"/>
      <c r="BX73" s="22"/>
      <c r="BY73" s="22"/>
      <c r="BZ73" s="22"/>
      <c r="CB73" s="24"/>
      <c r="CC73" s="24"/>
      <c r="CD73" s="24"/>
      <c r="CE73" s="24"/>
      <c r="CF73" s="24"/>
      <c r="CG73" s="24"/>
      <c r="CH73" s="24"/>
      <c r="CI73" s="24"/>
      <c r="CJ73" s="24"/>
      <c r="CK73" s="24"/>
      <c r="CL73" s="24"/>
      <c r="CM73" s="24"/>
      <c r="CN73" s="24"/>
      <c r="CO73" s="24"/>
      <c r="CP73" s="24"/>
    </row>
    <row r="74" spans="64:94" ht="12.75">
      <c r="BL74" s="22"/>
      <c r="BM74" s="22"/>
      <c r="BN74" s="22"/>
      <c r="BO74" s="22"/>
      <c r="BP74" s="22"/>
      <c r="BQ74" s="22"/>
      <c r="BR74" s="22"/>
      <c r="BS74" s="22"/>
      <c r="BT74" s="22"/>
      <c r="BU74" s="22"/>
      <c r="BV74" s="22"/>
      <c r="BW74" s="22"/>
      <c r="BX74" s="22"/>
      <c r="BY74" s="22"/>
      <c r="BZ74" s="22"/>
      <c r="CB74" s="24"/>
      <c r="CC74" s="24"/>
      <c r="CD74" s="24"/>
      <c r="CE74" s="24"/>
      <c r="CF74" s="24"/>
      <c r="CG74" s="24"/>
      <c r="CH74" s="24"/>
      <c r="CI74" s="24"/>
      <c r="CJ74" s="24"/>
      <c r="CK74" s="24"/>
      <c r="CL74" s="24"/>
      <c r="CM74" s="24"/>
      <c r="CN74" s="24"/>
      <c r="CO74" s="24"/>
      <c r="CP74" s="24"/>
    </row>
    <row r="75" spans="64:94" ht="12.75">
      <c r="BL75" s="22"/>
      <c r="BM75" s="22"/>
      <c r="BN75" s="22"/>
      <c r="BO75" s="22"/>
      <c r="BP75" s="22"/>
      <c r="BQ75" s="22"/>
      <c r="BR75" s="22"/>
      <c r="BS75" s="22"/>
      <c r="BT75" s="22"/>
      <c r="BU75" s="22"/>
      <c r="BV75" s="22"/>
      <c r="BW75" s="22"/>
      <c r="BX75" s="22"/>
      <c r="BY75" s="22"/>
      <c r="BZ75" s="22"/>
      <c r="CB75" s="24"/>
      <c r="CC75" s="24"/>
      <c r="CD75" s="24"/>
      <c r="CE75" s="24"/>
      <c r="CF75" s="24"/>
      <c r="CG75" s="24"/>
      <c r="CH75" s="24"/>
      <c r="CI75" s="24"/>
      <c r="CJ75" s="24"/>
      <c r="CK75" s="24"/>
      <c r="CL75" s="24"/>
      <c r="CM75" s="24"/>
      <c r="CN75" s="24"/>
      <c r="CO75" s="24"/>
      <c r="CP75" s="24"/>
    </row>
    <row r="76" spans="64:94" ht="12.75">
      <c r="BL76" s="22"/>
      <c r="BM76" s="22"/>
      <c r="BN76" s="22"/>
      <c r="BO76" s="22"/>
      <c r="BP76" s="22"/>
      <c r="BQ76" s="22"/>
      <c r="BR76" s="22"/>
      <c r="BS76" s="22"/>
      <c r="BT76" s="22"/>
      <c r="BU76" s="22"/>
      <c r="BV76" s="22"/>
      <c r="BW76" s="22"/>
      <c r="BX76" s="22"/>
      <c r="BY76" s="22"/>
      <c r="BZ76" s="22"/>
      <c r="CB76" s="24"/>
      <c r="CC76" s="24"/>
      <c r="CD76" s="24"/>
      <c r="CE76" s="24"/>
      <c r="CF76" s="24"/>
      <c r="CG76" s="24"/>
      <c r="CH76" s="24"/>
      <c r="CI76" s="24"/>
      <c r="CJ76" s="24"/>
      <c r="CK76" s="24"/>
      <c r="CL76" s="24"/>
      <c r="CM76" s="24"/>
      <c r="CN76" s="24"/>
      <c r="CO76" s="24"/>
      <c r="CP76" s="24"/>
    </row>
    <row r="77" spans="64:94" ht="12.75">
      <c r="BL77" s="22"/>
      <c r="BM77" s="22"/>
      <c r="BN77" s="22"/>
      <c r="BO77" s="22"/>
      <c r="BP77" s="22"/>
      <c r="BQ77" s="22"/>
      <c r="BR77" s="22"/>
      <c r="BS77" s="22"/>
      <c r="BT77" s="22"/>
      <c r="BU77" s="22"/>
      <c r="BV77" s="22"/>
      <c r="BW77" s="22"/>
      <c r="BX77" s="22"/>
      <c r="BY77" s="22"/>
      <c r="BZ77" s="22"/>
      <c r="CB77" s="24"/>
      <c r="CC77" s="24"/>
      <c r="CD77" s="24"/>
      <c r="CE77" s="24"/>
      <c r="CF77" s="24"/>
      <c r="CG77" s="24"/>
      <c r="CH77" s="24"/>
      <c r="CI77" s="24"/>
      <c r="CJ77" s="24"/>
      <c r="CK77" s="24"/>
      <c r="CL77" s="24"/>
      <c r="CM77" s="24"/>
      <c r="CN77" s="24"/>
      <c r="CO77" s="24"/>
      <c r="CP77" s="24"/>
    </row>
    <row r="78" spans="64:94" ht="12.75">
      <c r="BL78" s="22"/>
      <c r="BM78" s="22"/>
      <c r="BN78" s="22"/>
      <c r="BO78" s="22"/>
      <c r="BP78" s="22"/>
      <c r="BQ78" s="22"/>
      <c r="BR78" s="22"/>
      <c r="BS78" s="22"/>
      <c r="BT78" s="22"/>
      <c r="BU78" s="22"/>
      <c r="BV78" s="22"/>
      <c r="BW78" s="22"/>
      <c r="BX78" s="22"/>
      <c r="BY78" s="22"/>
      <c r="BZ78" s="22"/>
      <c r="CB78" s="24"/>
      <c r="CC78" s="24"/>
      <c r="CD78" s="24"/>
      <c r="CE78" s="24"/>
      <c r="CF78" s="24"/>
      <c r="CG78" s="24"/>
      <c r="CH78" s="24"/>
      <c r="CI78" s="24"/>
      <c r="CJ78" s="24"/>
      <c r="CK78" s="24"/>
      <c r="CL78" s="24"/>
      <c r="CM78" s="24"/>
      <c r="CN78" s="24"/>
      <c r="CO78" s="24"/>
      <c r="CP78" s="24"/>
    </row>
  </sheetData>
  <sheetProtection/>
  <mergeCells count="113">
    <mergeCell ref="AU29:AV33"/>
    <mergeCell ref="AW36:AX36"/>
    <mergeCell ref="AW37:AX37"/>
    <mergeCell ref="AU37:AV37"/>
    <mergeCell ref="AU38:AV38"/>
    <mergeCell ref="AY23:BB23"/>
    <mergeCell ref="AY30:BJ30"/>
    <mergeCell ref="AW41:AX41"/>
    <mergeCell ref="AS41:AT41"/>
    <mergeCell ref="C41:Q42"/>
    <mergeCell ref="AQ38:AR38"/>
    <mergeCell ref="AU41:AV41"/>
    <mergeCell ref="AM41:AN41"/>
    <mergeCell ref="AO41:AP41"/>
    <mergeCell ref="AQ41:AR41"/>
    <mergeCell ref="AK38:AL38"/>
    <mergeCell ref="AM38:AN38"/>
    <mergeCell ref="AF36:AG36"/>
    <mergeCell ref="AW40:AX40"/>
    <mergeCell ref="AU40:AV40"/>
    <mergeCell ref="AK40:AL40"/>
    <mergeCell ref="AO40:AP40"/>
    <mergeCell ref="C40:Q40"/>
    <mergeCell ref="AS40:AT40"/>
    <mergeCell ref="AQ40:AR40"/>
    <mergeCell ref="AM40:AN40"/>
    <mergeCell ref="AW38:AX38"/>
    <mergeCell ref="AH37:AI37"/>
    <mergeCell ref="F37:AE37"/>
    <mergeCell ref="C37:E37"/>
    <mergeCell ref="AF37:AG37"/>
    <mergeCell ref="AS29:AT33"/>
    <mergeCell ref="AM28:AV28"/>
    <mergeCell ref="AM37:AN37"/>
    <mergeCell ref="AK37:AL37"/>
    <mergeCell ref="AQ37:AR37"/>
    <mergeCell ref="C36:E36"/>
    <mergeCell ref="AN5:BK5"/>
    <mergeCell ref="AM1:BI1"/>
    <mergeCell ref="AM2:BJ3"/>
    <mergeCell ref="BC11:BJ11"/>
    <mergeCell ref="BF13:BF16"/>
    <mergeCell ref="BD13:BD16"/>
    <mergeCell ref="BC13:BC16"/>
    <mergeCell ref="AN6:BK6"/>
    <mergeCell ref="AN7:BK7"/>
    <mergeCell ref="BJ13:BJ16"/>
    <mergeCell ref="H8:L8"/>
    <mergeCell ref="AM29:AN33"/>
    <mergeCell ref="AJ29:AJ32"/>
    <mergeCell ref="V11:AD11"/>
    <mergeCell ref="AF29:AG32"/>
    <mergeCell ref="AH29:AI32"/>
    <mergeCell ref="AN9:BK9"/>
    <mergeCell ref="BH13:BH16"/>
    <mergeCell ref="BI13:BI16"/>
    <mergeCell ref="AW28:AX33"/>
    <mergeCell ref="B5:L5"/>
    <mergeCell ref="N6:AH7"/>
    <mergeCell ref="B2:L2"/>
    <mergeCell ref="D7:F7"/>
    <mergeCell ref="N5:AH5"/>
    <mergeCell ref="H7:L7"/>
    <mergeCell ref="AO29:AP33"/>
    <mergeCell ref="AQ36:AR36"/>
    <mergeCell ref="BE13:BE16"/>
    <mergeCell ref="AY27:BJ27"/>
    <mergeCell ref="BG13:BG16"/>
    <mergeCell ref="B1:L1"/>
    <mergeCell ref="N3:AI3"/>
    <mergeCell ref="E9:F9"/>
    <mergeCell ref="B3:L3"/>
    <mergeCell ref="B4:L4"/>
    <mergeCell ref="Y25:AA25"/>
    <mergeCell ref="AO36:AP36"/>
    <mergeCell ref="AK28:AL33"/>
    <mergeCell ref="F36:AE36"/>
    <mergeCell ref="H9:L9"/>
    <mergeCell ref="AI8:BK8"/>
    <mergeCell ref="AU36:AV36"/>
    <mergeCell ref="AS36:AT36"/>
    <mergeCell ref="AK36:AL36"/>
    <mergeCell ref="AQ29:AR33"/>
    <mergeCell ref="B13:B16"/>
    <mergeCell ref="B27:B33"/>
    <mergeCell ref="AM36:AN36"/>
    <mergeCell ref="S25:U25"/>
    <mergeCell ref="AE25:AG25"/>
    <mergeCell ref="AF27:AJ28"/>
    <mergeCell ref="I25:J25"/>
    <mergeCell ref="AH36:AI36"/>
    <mergeCell ref="AK27:AX27"/>
    <mergeCell ref="L25:O25"/>
    <mergeCell ref="AS38:AT38"/>
    <mergeCell ref="AO37:AP37"/>
    <mergeCell ref="AO38:AP38"/>
    <mergeCell ref="AS37:AT37"/>
    <mergeCell ref="R45:AD45"/>
    <mergeCell ref="AG45:AV45"/>
    <mergeCell ref="AK41:AL41"/>
    <mergeCell ref="AK42:AL42"/>
    <mergeCell ref="AK43:AL43"/>
    <mergeCell ref="AK44:AL44"/>
    <mergeCell ref="AW45:BJ45"/>
    <mergeCell ref="C48:O48"/>
    <mergeCell ref="AW48:BJ48"/>
    <mergeCell ref="R47:AD47"/>
    <mergeCell ref="R48:AD48"/>
    <mergeCell ref="AG47:AV47"/>
    <mergeCell ref="AG48:AV48"/>
    <mergeCell ref="C47:O47"/>
    <mergeCell ref="AW47:BJ47"/>
    <mergeCell ref="C45:O45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J115"/>
  <sheetViews>
    <sheetView showGridLines="0" showZeros="0" tabSelected="1" zoomScale="75" zoomScaleNormal="75" zoomScaleSheetLayoutView="75" zoomScalePageLayoutView="0" workbookViewId="0" topLeftCell="B1">
      <selection activeCell="O8" sqref="O8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9" t="s">
        <v>17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32" t="s">
        <v>393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56" t="s">
        <v>18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33" t="s">
        <v>414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0" t="s">
        <v>392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M3" s="511"/>
      <c r="N3" s="470" t="s">
        <v>20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56" t="s">
        <v>413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N4" s="544" t="s">
        <v>415</v>
      </c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25"/>
      <c r="AU4" s="25" t="s">
        <v>22</v>
      </c>
    </row>
    <row r="5" spans="2:62" ht="18.75" customHeight="1">
      <c r="B5" s="469" t="s">
        <v>412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9" t="s">
        <v>416</v>
      </c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107" t="s">
        <v>135</v>
      </c>
      <c r="AN5" s="442" t="s">
        <v>482</v>
      </c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74" t="s">
        <v>417</v>
      </c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107" t="s">
        <v>136</v>
      </c>
      <c r="AN6" s="442" t="s">
        <v>483</v>
      </c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57"/>
      <c r="E7" s="458"/>
      <c r="F7" s="458"/>
      <c r="G7" s="25"/>
      <c r="H7" s="457"/>
      <c r="I7" s="457"/>
      <c r="J7" s="457"/>
      <c r="K7" s="457"/>
      <c r="L7" s="457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62" t="s">
        <v>110</v>
      </c>
      <c r="I8" s="462"/>
      <c r="J8" s="462"/>
      <c r="K8" s="462"/>
      <c r="L8" s="462"/>
      <c r="N8" s="25" t="s">
        <v>22</v>
      </c>
      <c r="O8" s="639" t="s">
        <v>489</v>
      </c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 t="s">
        <v>418</v>
      </c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3"/>
      <c r="F9" s="463"/>
      <c r="G9" s="25"/>
      <c r="H9" s="463"/>
      <c r="I9" s="463"/>
      <c r="J9" s="463"/>
      <c r="K9" s="463"/>
      <c r="L9" s="463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4" t="s">
        <v>25</v>
      </c>
      <c r="W11" s="464"/>
      <c r="X11" s="464"/>
      <c r="Y11" s="464"/>
      <c r="Z11" s="464"/>
      <c r="AA11" s="464"/>
      <c r="AB11" s="464"/>
      <c r="AC11" s="464"/>
      <c r="AD11" s="464"/>
      <c r="AL11" s="27" t="s">
        <v>22</v>
      </c>
      <c r="AM11" s="27"/>
      <c r="BC11" s="435" t="s">
        <v>26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27</v>
      </c>
      <c r="C13" s="29" t="s">
        <v>28</v>
      </c>
      <c r="D13" s="30"/>
      <c r="E13" s="30"/>
      <c r="F13" s="30"/>
      <c r="G13" s="31">
        <v>29</v>
      </c>
      <c r="H13" s="30" t="s">
        <v>29</v>
      </c>
      <c r="I13" s="30"/>
      <c r="J13" s="30"/>
      <c r="K13" s="32">
        <v>27</v>
      </c>
      <c r="L13" s="30" t="s">
        <v>30</v>
      </c>
      <c r="M13" s="30"/>
      <c r="N13" s="30"/>
      <c r="O13" s="30"/>
      <c r="P13" s="30" t="s">
        <v>31</v>
      </c>
      <c r="Q13" s="30"/>
      <c r="R13" s="30"/>
      <c r="S13" s="30"/>
      <c r="T13" s="32">
        <v>29</v>
      </c>
      <c r="U13" s="30" t="s">
        <v>32</v>
      </c>
      <c r="V13" s="30"/>
      <c r="W13" s="30"/>
      <c r="X13" s="32">
        <v>26</v>
      </c>
      <c r="Y13" s="30" t="s">
        <v>33</v>
      </c>
      <c r="Z13" s="30"/>
      <c r="AA13" s="30"/>
      <c r="AB13" s="32">
        <v>23</v>
      </c>
      <c r="AC13" s="30" t="s">
        <v>34</v>
      </c>
      <c r="AD13" s="30"/>
      <c r="AE13" s="30"/>
      <c r="AF13" s="30"/>
      <c r="AG13" s="32">
        <v>30</v>
      </c>
      <c r="AH13" s="30" t="s">
        <v>35</v>
      </c>
      <c r="AI13" s="30"/>
      <c r="AJ13" s="30"/>
      <c r="AK13" s="32">
        <v>27</v>
      </c>
      <c r="AL13" s="30" t="s">
        <v>36</v>
      </c>
      <c r="AM13" s="30"/>
      <c r="AN13" s="30"/>
      <c r="AO13" s="30"/>
      <c r="AP13" s="30" t="s">
        <v>37</v>
      </c>
      <c r="AQ13" s="30"/>
      <c r="AR13" s="30"/>
      <c r="AS13" s="30"/>
      <c r="AT13" s="32">
        <v>29</v>
      </c>
      <c r="AU13" s="30" t="s">
        <v>38</v>
      </c>
      <c r="AV13" s="30"/>
      <c r="AW13" s="30"/>
      <c r="AX13" s="32">
        <v>27</v>
      </c>
      <c r="AY13" s="30" t="s">
        <v>39</v>
      </c>
      <c r="AZ13" s="30"/>
      <c r="BA13" s="30"/>
      <c r="BB13" s="33"/>
      <c r="BC13" s="439" t="s">
        <v>40</v>
      </c>
      <c r="BD13" s="436" t="s">
        <v>41</v>
      </c>
      <c r="BE13" s="436" t="s">
        <v>42</v>
      </c>
      <c r="BF13" s="436" t="s">
        <v>43</v>
      </c>
      <c r="BG13" s="436" t="s">
        <v>44</v>
      </c>
      <c r="BH13" s="453" t="s">
        <v>45</v>
      </c>
      <c r="BI13" s="397" t="s">
        <v>46</v>
      </c>
      <c r="BJ13" s="397" t="s">
        <v>47</v>
      </c>
    </row>
    <row r="14" spans="2:62" ht="12.75">
      <c r="B14" s="47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54"/>
      <c r="BI14" s="398"/>
      <c r="BJ14" s="398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54"/>
      <c r="BI15" s="398"/>
      <c r="BJ15" s="398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55"/>
      <c r="BI16" s="398"/>
      <c r="BJ16" s="452"/>
    </row>
    <row r="17" spans="2:62" ht="12.75">
      <c r="B17" s="45" t="s">
        <v>51</v>
      </c>
      <c r="C17" s="161" t="s">
        <v>111</v>
      </c>
      <c r="D17" s="162" t="s">
        <v>111</v>
      </c>
      <c r="E17" s="162" t="s">
        <v>111</v>
      </c>
      <c r="F17" s="162" t="s">
        <v>111</v>
      </c>
      <c r="G17" s="162" t="s">
        <v>111</v>
      </c>
      <c r="H17" s="162" t="s">
        <v>111</v>
      </c>
      <c r="I17" s="162" t="s">
        <v>111</v>
      </c>
      <c r="J17" s="162" t="s">
        <v>111</v>
      </c>
      <c r="K17" s="162" t="s">
        <v>111</v>
      </c>
      <c r="L17" s="162" t="s">
        <v>111</v>
      </c>
      <c r="M17" s="162" t="s">
        <v>111</v>
      </c>
      <c r="N17" s="162" t="s">
        <v>111</v>
      </c>
      <c r="O17" s="162" t="s">
        <v>111</v>
      </c>
      <c r="P17" s="162" t="s">
        <v>111</v>
      </c>
      <c r="Q17" s="162" t="s">
        <v>111</v>
      </c>
      <c r="R17" s="162" t="s">
        <v>111</v>
      </c>
      <c r="S17" s="162" t="s">
        <v>111</v>
      </c>
      <c r="T17" s="162" t="s">
        <v>111</v>
      </c>
      <c r="U17" s="162" t="s">
        <v>60</v>
      </c>
      <c r="V17" s="162" t="s">
        <v>60</v>
      </c>
      <c r="W17" s="162" t="s">
        <v>60</v>
      </c>
      <c r="X17" s="162" t="s">
        <v>419</v>
      </c>
      <c r="Y17" s="162" t="s">
        <v>419</v>
      </c>
      <c r="Z17" s="162" t="s">
        <v>111</v>
      </c>
      <c r="AA17" s="162" t="s">
        <v>111</v>
      </c>
      <c r="AB17" s="162" t="s">
        <v>111</v>
      </c>
      <c r="AC17" s="162" t="s">
        <v>111</v>
      </c>
      <c r="AD17" s="162" t="s">
        <v>111</v>
      </c>
      <c r="AE17" s="162" t="s">
        <v>111</v>
      </c>
      <c r="AF17" s="162" t="s">
        <v>111</v>
      </c>
      <c r="AG17" s="162" t="s">
        <v>111</v>
      </c>
      <c r="AH17" s="162" t="s">
        <v>111</v>
      </c>
      <c r="AI17" s="162" t="s">
        <v>111</v>
      </c>
      <c r="AJ17" s="162" t="s">
        <v>111</v>
      </c>
      <c r="AK17" s="162" t="s">
        <v>111</v>
      </c>
      <c r="AL17" s="162" t="s">
        <v>111</v>
      </c>
      <c r="AM17" s="162" t="s">
        <v>111</v>
      </c>
      <c r="AN17" s="162" t="s">
        <v>111</v>
      </c>
      <c r="AO17" s="162" t="s">
        <v>111</v>
      </c>
      <c r="AP17" s="162" t="s">
        <v>111</v>
      </c>
      <c r="AQ17" s="162" t="s">
        <v>60</v>
      </c>
      <c r="AR17" s="162" t="s">
        <v>60</v>
      </c>
      <c r="AS17" s="162" t="s">
        <v>60</v>
      </c>
      <c r="AT17" s="162" t="s">
        <v>49</v>
      </c>
      <c r="AU17" s="162" t="s">
        <v>49</v>
      </c>
      <c r="AV17" s="162" t="s">
        <v>419</v>
      </c>
      <c r="AW17" s="162" t="s">
        <v>419</v>
      </c>
      <c r="AX17" s="162" t="s">
        <v>419</v>
      </c>
      <c r="AY17" s="162" t="s">
        <v>419</v>
      </c>
      <c r="AZ17" s="162" t="s">
        <v>419</v>
      </c>
      <c r="BA17" s="163" t="s">
        <v>419</v>
      </c>
      <c r="BB17" s="164" t="s">
        <v>419</v>
      </c>
      <c r="BC17" s="167">
        <v>35</v>
      </c>
      <c r="BD17" s="32">
        <v>6</v>
      </c>
      <c r="BE17" s="32">
        <v>0</v>
      </c>
      <c r="BF17" s="32">
        <v>2</v>
      </c>
      <c r="BG17" s="32">
        <v>0</v>
      </c>
      <c r="BH17" s="169">
        <v>9</v>
      </c>
      <c r="BI17" s="46">
        <v>52</v>
      </c>
      <c r="BJ17" s="47" t="s">
        <v>51</v>
      </c>
    </row>
    <row r="18" spans="2:62" ht="12.75">
      <c r="B18" s="48" t="s">
        <v>52</v>
      </c>
      <c r="C18" s="165" t="s">
        <v>111</v>
      </c>
      <c r="D18" s="163" t="s">
        <v>111</v>
      </c>
      <c r="E18" s="163" t="s">
        <v>111</v>
      </c>
      <c r="F18" s="163" t="s">
        <v>111</v>
      </c>
      <c r="G18" s="163" t="s">
        <v>111</v>
      </c>
      <c r="H18" s="163" t="s">
        <v>111</v>
      </c>
      <c r="I18" s="163" t="s">
        <v>111</v>
      </c>
      <c r="J18" s="163" t="s">
        <v>111</v>
      </c>
      <c r="K18" s="163" t="s">
        <v>111</v>
      </c>
      <c r="L18" s="163" t="s">
        <v>111</v>
      </c>
      <c r="M18" s="163" t="s">
        <v>111</v>
      </c>
      <c r="N18" s="163" t="s">
        <v>111</v>
      </c>
      <c r="O18" s="163" t="s">
        <v>111</v>
      </c>
      <c r="P18" s="163" t="s">
        <v>111</v>
      </c>
      <c r="Q18" s="163" t="s">
        <v>111</v>
      </c>
      <c r="R18" s="163" t="s">
        <v>111</v>
      </c>
      <c r="S18" s="163" t="s">
        <v>111</v>
      </c>
      <c r="T18" s="163" t="s">
        <v>111</v>
      </c>
      <c r="U18" s="163" t="s">
        <v>60</v>
      </c>
      <c r="V18" s="163" t="s">
        <v>60</v>
      </c>
      <c r="W18" s="163" t="s">
        <v>60</v>
      </c>
      <c r="X18" s="163" t="s">
        <v>419</v>
      </c>
      <c r="Y18" s="163" t="s">
        <v>111</v>
      </c>
      <c r="Z18" s="163" t="s">
        <v>111</v>
      </c>
      <c r="AA18" s="163" t="s">
        <v>111</v>
      </c>
      <c r="AB18" s="163" t="s">
        <v>111</v>
      </c>
      <c r="AC18" s="163" t="s">
        <v>111</v>
      </c>
      <c r="AD18" s="163" t="s">
        <v>111</v>
      </c>
      <c r="AE18" s="163" t="s">
        <v>111</v>
      </c>
      <c r="AF18" s="163" t="s">
        <v>111</v>
      </c>
      <c r="AG18" s="163" t="s">
        <v>111</v>
      </c>
      <c r="AH18" s="163" t="s">
        <v>111</v>
      </c>
      <c r="AI18" s="163" t="s">
        <v>111</v>
      </c>
      <c r="AJ18" s="163" t="s">
        <v>111</v>
      </c>
      <c r="AK18" s="163" t="s">
        <v>60</v>
      </c>
      <c r="AL18" s="163" t="s">
        <v>49</v>
      </c>
      <c r="AM18" s="163" t="s">
        <v>49</v>
      </c>
      <c r="AN18" s="163" t="s">
        <v>62</v>
      </c>
      <c r="AO18" s="163" t="s">
        <v>62</v>
      </c>
      <c r="AP18" s="163" t="s">
        <v>52</v>
      </c>
      <c r="AQ18" s="163" t="s">
        <v>52</v>
      </c>
      <c r="AR18" s="163" t="s">
        <v>52</v>
      </c>
      <c r="AS18" s="163" t="s">
        <v>52</v>
      </c>
      <c r="AT18" s="49" t="s">
        <v>419</v>
      </c>
      <c r="AU18" s="49" t="s">
        <v>419</v>
      </c>
      <c r="AV18" s="49" t="s">
        <v>419</v>
      </c>
      <c r="AW18" s="49" t="s">
        <v>419</v>
      </c>
      <c r="AX18" s="49" t="s">
        <v>419</v>
      </c>
      <c r="AY18" s="49" t="s">
        <v>419</v>
      </c>
      <c r="AZ18" s="49" t="s">
        <v>419</v>
      </c>
      <c r="BA18" s="163" t="s">
        <v>419</v>
      </c>
      <c r="BB18" s="164" t="s">
        <v>419</v>
      </c>
      <c r="BC18" s="90">
        <v>30</v>
      </c>
      <c r="BD18" s="36">
        <v>4</v>
      </c>
      <c r="BE18" s="36">
        <v>0</v>
      </c>
      <c r="BF18" s="36">
        <v>2</v>
      </c>
      <c r="BG18" s="36">
        <v>6</v>
      </c>
      <c r="BH18" s="88">
        <v>10</v>
      </c>
      <c r="BI18" s="50">
        <v>52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>SUM(BC19:BH19)</f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>SUM(BC20:BH20)</f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>SUM(BC21:BH21)</f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>SUM(BC22:BH22)</f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63</v>
      </c>
      <c r="AZ23" s="445"/>
      <c r="BA23" s="445"/>
      <c r="BB23" s="446"/>
      <c r="BC23" s="89">
        <f aca="true" t="shared" si="0" ref="BC23:BI23">SUM(BC17:BC22)</f>
        <v>65</v>
      </c>
      <c r="BD23" s="179">
        <f t="shared" si="0"/>
        <v>10</v>
      </c>
      <c r="BE23" s="179">
        <f t="shared" si="0"/>
        <v>0</v>
      </c>
      <c r="BF23" s="179">
        <f t="shared" si="0"/>
        <v>4</v>
      </c>
      <c r="BG23" s="179">
        <f t="shared" si="0"/>
        <v>6</v>
      </c>
      <c r="BH23" s="180">
        <f t="shared" si="0"/>
        <v>19</v>
      </c>
      <c r="BI23" s="168">
        <f t="shared" si="0"/>
        <v>104</v>
      </c>
      <c r="BJ23" s="151"/>
    </row>
    <row r="24" ht="7.5" customHeight="1"/>
    <row r="25" spans="2:62" s="58" customFormat="1" ht="27" customHeight="1">
      <c r="B25" s="59" t="s">
        <v>64</v>
      </c>
      <c r="C25" s="59"/>
      <c r="D25" s="59"/>
      <c r="E25" s="59"/>
      <c r="F25" s="59"/>
      <c r="G25" s="59"/>
      <c r="I25" s="495" t="s">
        <v>111</v>
      </c>
      <c r="J25" s="496"/>
      <c r="L25" s="475" t="s">
        <v>65</v>
      </c>
      <c r="M25" s="475"/>
      <c r="N25" s="475"/>
      <c r="O25" s="475"/>
      <c r="Q25" s="163" t="s">
        <v>60</v>
      </c>
      <c r="R25" s="60"/>
      <c r="S25" s="475" t="s">
        <v>66</v>
      </c>
      <c r="T25" s="475"/>
      <c r="U25" s="475"/>
      <c r="V25" s="59"/>
      <c r="W25" s="49" t="s">
        <v>61</v>
      </c>
      <c r="Y25" s="475" t="s">
        <v>67</v>
      </c>
      <c r="Z25" s="475"/>
      <c r="AA25" s="475"/>
      <c r="AB25" s="59"/>
      <c r="AC25" s="49" t="s">
        <v>49</v>
      </c>
      <c r="AE25" s="475" t="s">
        <v>68</v>
      </c>
      <c r="AF25" s="475"/>
      <c r="AG25" s="475"/>
      <c r="AH25" s="59"/>
      <c r="AI25" s="49" t="s">
        <v>52</v>
      </c>
      <c r="AK25" s="59" t="s">
        <v>69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70</v>
      </c>
      <c r="AW25" s="59"/>
      <c r="AX25" s="59"/>
      <c r="AY25" s="59"/>
      <c r="AZ25" s="59"/>
      <c r="BA25" s="22"/>
      <c r="BB25" s="49" t="s">
        <v>71</v>
      </c>
      <c r="BD25" s="59" t="s">
        <v>45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73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152</v>
      </c>
      <c r="AE27" s="552" t="s">
        <v>153</v>
      </c>
      <c r="AF27" s="564" t="s">
        <v>157</v>
      </c>
      <c r="AG27" s="428"/>
      <c r="AH27" s="428"/>
      <c r="AI27" s="428"/>
      <c r="AJ27" s="565"/>
      <c r="AK27" s="547" t="s">
        <v>155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65" t="s">
        <v>77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53"/>
      <c r="AF28" s="556" t="s">
        <v>158</v>
      </c>
      <c r="AG28" s="557"/>
      <c r="AH28" s="557"/>
      <c r="AI28" s="557"/>
      <c r="AJ28" s="558"/>
      <c r="AK28" s="476" t="s">
        <v>78</v>
      </c>
      <c r="AL28" s="477"/>
      <c r="AM28" s="468" t="s">
        <v>79</v>
      </c>
      <c r="AN28" s="468"/>
      <c r="AO28" s="468"/>
      <c r="AP28" s="468"/>
      <c r="AQ28" s="468"/>
      <c r="AR28" s="468"/>
      <c r="AS28" s="388" t="s">
        <v>80</v>
      </c>
      <c r="AT28" s="388"/>
      <c r="AU28" s="388"/>
      <c r="AV28" s="389"/>
      <c r="AW28" s="399" t="s">
        <v>81</v>
      </c>
      <c r="AX28" s="399"/>
      <c r="AY28" s="38" t="s">
        <v>82</v>
      </c>
      <c r="AZ28" s="39"/>
      <c r="BA28" s="39" t="s">
        <v>83</v>
      </c>
      <c r="BB28" s="39"/>
      <c r="BC28" s="39" t="s">
        <v>84</v>
      </c>
      <c r="BD28" s="39"/>
      <c r="BE28" s="39" t="s">
        <v>85</v>
      </c>
      <c r="BF28" s="39"/>
      <c r="BG28" s="39" t="s">
        <v>86</v>
      </c>
      <c r="BH28" s="39"/>
      <c r="BI28" s="85" t="s">
        <v>87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53"/>
      <c r="AF29" s="484" t="s">
        <v>88</v>
      </c>
      <c r="AG29" s="485"/>
      <c r="AH29" s="486" t="s">
        <v>89</v>
      </c>
      <c r="AI29" s="485"/>
      <c r="AJ29" s="482" t="s">
        <v>90</v>
      </c>
      <c r="AK29" s="478"/>
      <c r="AL29" s="479"/>
      <c r="AM29" s="460" t="s">
        <v>91</v>
      </c>
      <c r="AN29" s="402"/>
      <c r="AO29" s="402" t="s">
        <v>92</v>
      </c>
      <c r="AP29" s="402"/>
      <c r="AQ29" s="402" t="s">
        <v>93</v>
      </c>
      <c r="AR29" s="402"/>
      <c r="AS29" s="402" t="s">
        <v>94</v>
      </c>
      <c r="AT29" s="402"/>
      <c r="AU29" s="402" t="s">
        <v>95</v>
      </c>
      <c r="AV29" s="402"/>
      <c r="AW29" s="400"/>
      <c r="AX29" s="40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9" t="s">
        <v>151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560"/>
      <c r="AC30" s="561"/>
      <c r="AD30" s="563"/>
      <c r="AE30" s="553"/>
      <c r="AF30" s="478"/>
      <c r="AG30" s="479"/>
      <c r="AH30" s="487"/>
      <c r="AI30" s="479"/>
      <c r="AJ30" s="454"/>
      <c r="AK30" s="478"/>
      <c r="AL30" s="479"/>
      <c r="AM30" s="460"/>
      <c r="AN30" s="402"/>
      <c r="AO30" s="402"/>
      <c r="AP30" s="402"/>
      <c r="AQ30" s="402"/>
      <c r="AR30" s="402"/>
      <c r="AS30" s="402"/>
      <c r="AT30" s="402"/>
      <c r="AU30" s="402"/>
      <c r="AV30" s="402"/>
      <c r="AW30" s="400"/>
      <c r="AX30" s="400"/>
      <c r="AY30" s="447" t="s">
        <v>97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53"/>
      <c r="AF31" s="478"/>
      <c r="AG31" s="479"/>
      <c r="AH31" s="487"/>
      <c r="AI31" s="479"/>
      <c r="AJ31" s="454"/>
      <c r="AK31" s="478"/>
      <c r="AL31" s="479"/>
      <c r="AM31" s="460"/>
      <c r="AN31" s="402"/>
      <c r="AO31" s="402"/>
      <c r="AP31" s="402"/>
      <c r="AQ31" s="402"/>
      <c r="AR31" s="402"/>
      <c r="AS31" s="402"/>
      <c r="AT31" s="402"/>
      <c r="AU31" s="402"/>
      <c r="AV31" s="402"/>
      <c r="AW31" s="400"/>
      <c r="AX31" s="400"/>
      <c r="AY31" s="165">
        <v>18</v>
      </c>
      <c r="AZ31" s="163">
        <v>17</v>
      </c>
      <c r="BA31" s="163">
        <v>18</v>
      </c>
      <c r="BB31" s="163">
        <v>11</v>
      </c>
      <c r="BC31" s="163">
        <v>0</v>
      </c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53"/>
      <c r="AF32" s="478"/>
      <c r="AG32" s="479"/>
      <c r="AH32" s="487"/>
      <c r="AI32" s="479"/>
      <c r="AJ32" s="454"/>
      <c r="AK32" s="478"/>
      <c r="AL32" s="479"/>
      <c r="AM32" s="460"/>
      <c r="AN32" s="402"/>
      <c r="AO32" s="402"/>
      <c r="AP32" s="402"/>
      <c r="AQ32" s="402"/>
      <c r="AR32" s="402"/>
      <c r="AS32" s="402"/>
      <c r="AT32" s="402"/>
      <c r="AU32" s="402"/>
      <c r="AV32" s="402"/>
      <c r="AW32" s="400"/>
      <c r="AX32" s="400"/>
      <c r="AY32" s="165">
        <v>23</v>
      </c>
      <c r="AZ32" s="163">
        <v>29</v>
      </c>
      <c r="BA32" s="163">
        <v>23</v>
      </c>
      <c r="BB32" s="163">
        <v>29</v>
      </c>
      <c r="BC32" s="163">
        <v>0</v>
      </c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0"/>
      <c r="AL33" s="481"/>
      <c r="AM33" s="461"/>
      <c r="AN33" s="403"/>
      <c r="AO33" s="403"/>
      <c r="AP33" s="403"/>
      <c r="AQ33" s="403"/>
      <c r="AR33" s="403"/>
      <c r="AS33" s="403"/>
      <c r="AT33" s="403"/>
      <c r="AU33" s="403"/>
      <c r="AV33" s="403"/>
      <c r="AW33" s="401"/>
      <c r="AX33" s="40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6"/>
      <c r="AH34" s="542">
        <v>5</v>
      </c>
      <c r="AI34" s="543"/>
      <c r="AJ34" s="333">
        <v>6</v>
      </c>
      <c r="AK34" s="547">
        <v>7</v>
      </c>
      <c r="AL34" s="546"/>
      <c r="AM34" s="542">
        <v>8</v>
      </c>
      <c r="AN34" s="546"/>
      <c r="AO34" s="542">
        <v>9</v>
      </c>
      <c r="AP34" s="546"/>
      <c r="AQ34" s="542">
        <v>10</v>
      </c>
      <c r="AR34" s="546"/>
      <c r="AS34" s="542">
        <v>11</v>
      </c>
      <c r="AT34" s="546"/>
      <c r="AU34" s="542">
        <v>12</v>
      </c>
      <c r="AV34" s="546"/>
      <c r="AW34" s="542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 hidden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 hidden="1">
      <c r="B36" s="102"/>
      <c r="C36" s="424"/>
      <c r="D36" s="416"/>
      <c r="E36" s="416"/>
      <c r="F36" s="422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23"/>
      <c r="AD36" s="554"/>
      <c r="AE36" s="555"/>
      <c r="AF36" s="405"/>
      <c r="AG36" s="425"/>
      <c r="AH36" s="483"/>
      <c r="AI36" s="425"/>
      <c r="AJ36" s="103"/>
      <c r="AK36" s="431">
        <f>SUM(AM36,AW36)</f>
        <v>0</v>
      </c>
      <c r="AL36" s="425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05"/>
      <c r="AX36" s="40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hidden="1" thickBot="1">
      <c r="A37" s="249"/>
      <c r="B37" s="110"/>
      <c r="C37" s="415"/>
      <c r="D37" s="416"/>
      <c r="E37" s="416"/>
      <c r="F37" s="494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23"/>
      <c r="AD37" s="533"/>
      <c r="AE37" s="534"/>
      <c r="AF37" s="417"/>
      <c r="AG37" s="418"/>
      <c r="AH37" s="421"/>
      <c r="AI37" s="418"/>
      <c r="AJ37" s="86"/>
      <c r="AK37" s="419">
        <f>SUM(AM37,AW37)</f>
        <v>0</v>
      </c>
      <c r="AL37" s="528"/>
      <c r="AM37" s="390">
        <f>SUM(AO37:AV37)</f>
        <v>0</v>
      </c>
      <c r="AN37" s="390"/>
      <c r="AO37" s="390"/>
      <c r="AP37" s="390"/>
      <c r="AQ37" s="390"/>
      <c r="AR37" s="390"/>
      <c r="AS37" s="390"/>
      <c r="AT37" s="390"/>
      <c r="AU37" s="390"/>
      <c r="AV37" s="390"/>
      <c r="AW37" s="407"/>
      <c r="AX37" s="40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hidden="1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30">
        <f>SUM(AM38,AW38)</f>
        <v>0</v>
      </c>
      <c r="AL38" s="392"/>
      <c r="AM38" s="391">
        <f>SUM(AO38:AV38)</f>
        <v>0</v>
      </c>
      <c r="AN38" s="392"/>
      <c r="AO38" s="395"/>
      <c r="AP38" s="429"/>
      <c r="AQ38" s="395"/>
      <c r="AR38" s="429"/>
      <c r="AS38" s="395"/>
      <c r="AT38" s="429"/>
      <c r="AU38" s="395"/>
      <c r="AV38" s="429"/>
      <c r="AW38" s="395"/>
      <c r="AX38" s="39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hidden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 hidden="1">
      <c r="B40" s="122"/>
      <c r="C40" s="427" t="s">
        <v>100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101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3">
        <f>SUM(AM40,AW40)</f>
        <v>0</v>
      </c>
      <c r="AL40" s="394"/>
      <c r="AM40" s="412">
        <f>SUM(AO40:AV40)</f>
        <v>0</v>
      </c>
      <c r="AN40" s="413"/>
      <c r="AO40" s="412"/>
      <c r="AP40" s="413"/>
      <c r="AQ40" s="412"/>
      <c r="AR40" s="413"/>
      <c r="AS40" s="412"/>
      <c r="AT40" s="413"/>
      <c r="AU40" s="412"/>
      <c r="AV40" s="413"/>
      <c r="AW40" s="412"/>
      <c r="AX40" s="426"/>
      <c r="AY40" s="198">
        <f aca="true" t="shared" si="1" ref="AY40:BJ40">SUM(AY36:AY38)</f>
        <v>0</v>
      </c>
      <c r="AZ40" s="199">
        <f t="shared" si="1"/>
        <v>0</v>
      </c>
      <c r="BA40" s="199">
        <f t="shared" si="1"/>
        <v>0</v>
      </c>
      <c r="BB40" s="199">
        <f t="shared" si="1"/>
        <v>0</v>
      </c>
      <c r="BC40" s="199">
        <f t="shared" si="1"/>
        <v>0</v>
      </c>
      <c r="BD40" s="199">
        <f t="shared" si="1"/>
        <v>0</v>
      </c>
      <c r="BE40" s="199">
        <f t="shared" si="1"/>
        <v>0</v>
      </c>
      <c r="BF40" s="199">
        <f t="shared" si="1"/>
        <v>0</v>
      </c>
      <c r="BG40" s="199">
        <f t="shared" si="1"/>
        <v>0</v>
      </c>
      <c r="BH40" s="199">
        <f t="shared" si="1"/>
        <v>0</v>
      </c>
      <c r="BI40" s="200">
        <f t="shared" si="1"/>
        <v>0</v>
      </c>
      <c r="BJ40" s="201">
        <f t="shared" si="1"/>
        <v>0</v>
      </c>
    </row>
    <row r="41" spans="2:62" ht="12.75" hidden="1"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114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31">
        <f>SUM(AO41:AV41)</f>
        <v>0</v>
      </c>
      <c r="AN41" s="532"/>
      <c r="AO41" s="531"/>
      <c r="AP41" s="532"/>
      <c r="AQ41" s="531"/>
      <c r="AR41" s="532"/>
      <c r="AS41" s="531"/>
      <c r="AT41" s="532"/>
      <c r="AU41" s="531"/>
      <c r="AV41" s="532"/>
      <c r="AW41" s="531"/>
      <c r="AX41" s="541"/>
      <c r="AY41" s="309">
        <f aca="true" t="shared" si="2" ref="AY41:BJ41">AY40</f>
        <v>0</v>
      </c>
      <c r="AZ41" s="310">
        <f t="shared" si="2"/>
        <v>0</v>
      </c>
      <c r="BA41" s="310">
        <f t="shared" si="2"/>
        <v>0</v>
      </c>
      <c r="BB41" s="310">
        <f t="shared" si="2"/>
        <v>0</v>
      </c>
      <c r="BC41" s="310">
        <f t="shared" si="2"/>
        <v>0</v>
      </c>
      <c r="BD41" s="310">
        <f t="shared" si="2"/>
        <v>0</v>
      </c>
      <c r="BE41" s="310">
        <f t="shared" si="2"/>
        <v>0</v>
      </c>
      <c r="BF41" s="310">
        <f t="shared" si="2"/>
        <v>0</v>
      </c>
      <c r="BG41" s="310">
        <f t="shared" si="2"/>
        <v>0</v>
      </c>
      <c r="BH41" s="310">
        <f t="shared" si="2"/>
        <v>0</v>
      </c>
      <c r="BI41" s="310">
        <f t="shared" si="2"/>
        <v>0</v>
      </c>
      <c r="BJ41" s="311">
        <f t="shared" si="2"/>
        <v>0</v>
      </c>
    </row>
    <row r="42" spans="2:62" ht="12.75" hidden="1">
      <c r="B42" s="134"/>
      <c r="C42" s="507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51" t="s">
        <v>259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hidden="1" thickBot="1">
      <c r="B43" s="134"/>
      <c r="C43" s="507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70" t="s">
        <v>258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 hidden="1">
      <c r="B44" s="134"/>
      <c r="C44" s="509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70" t="s">
        <v>102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 hidden="1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104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156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29">
        <f>AK40/KCU+AK45+MPNE</f>
        <v>0</v>
      </c>
      <c r="AX45" s="53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hidden="1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105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2:62" ht="6.75" customHeight="1">
      <c r="B47" s="91"/>
      <c r="C47" s="92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3"/>
      <c r="AD47" s="92"/>
      <c r="AE47" s="97"/>
      <c r="AF47" s="93"/>
      <c r="AG47" s="95"/>
      <c r="AH47" s="93"/>
      <c r="AI47" s="93"/>
      <c r="AJ47" s="96"/>
      <c r="AK47" s="92"/>
      <c r="AL47" s="95"/>
      <c r="AM47" s="98"/>
      <c r="AN47" s="98"/>
      <c r="AO47" s="94"/>
      <c r="AP47" s="95"/>
      <c r="AQ47" s="94"/>
      <c r="AR47" s="93"/>
      <c r="AS47" s="94"/>
      <c r="AT47" s="93"/>
      <c r="AU47" s="94"/>
      <c r="AV47" s="95"/>
      <c r="AW47" s="93"/>
      <c r="AX47" s="93"/>
      <c r="AY47" s="99"/>
      <c r="AZ47" s="100"/>
      <c r="BA47" s="100"/>
      <c r="BB47" s="100"/>
      <c r="BC47" s="100"/>
      <c r="BD47" s="100"/>
      <c r="BE47" s="100"/>
      <c r="BF47" s="100"/>
      <c r="BG47" s="100"/>
      <c r="BH47" s="100"/>
      <c r="BI47" s="100"/>
      <c r="BJ47" s="101"/>
    </row>
    <row r="48" spans="2:62" s="27" customFormat="1" ht="12" customHeight="1" hidden="1">
      <c r="B48" s="102"/>
      <c r="C48" s="424"/>
      <c r="D48" s="416"/>
      <c r="E48" s="416"/>
      <c r="F48" s="422"/>
      <c r="G48" s="416"/>
      <c r="H48" s="416"/>
      <c r="I48" s="416"/>
      <c r="J48" s="416"/>
      <c r="K48" s="416"/>
      <c r="L48" s="416"/>
      <c r="M48" s="416"/>
      <c r="N48" s="416"/>
      <c r="O48" s="416"/>
      <c r="P48" s="416"/>
      <c r="Q48" s="416"/>
      <c r="R48" s="416"/>
      <c r="S48" s="416"/>
      <c r="T48" s="416"/>
      <c r="U48" s="416"/>
      <c r="V48" s="416"/>
      <c r="W48" s="416"/>
      <c r="X48" s="416"/>
      <c r="Y48" s="416"/>
      <c r="Z48" s="416"/>
      <c r="AA48" s="416"/>
      <c r="AB48" s="416"/>
      <c r="AC48" s="423"/>
      <c r="AD48" s="554"/>
      <c r="AE48" s="555"/>
      <c r="AF48" s="405"/>
      <c r="AG48" s="425"/>
      <c r="AH48" s="483"/>
      <c r="AI48" s="425"/>
      <c r="AJ48" s="103"/>
      <c r="AK48" s="431">
        <f aca="true" t="shared" si="3" ref="AK48:AK88">SUM(AM48,AW48)</f>
        <v>0</v>
      </c>
      <c r="AL48" s="425"/>
      <c r="AM48" s="414">
        <f aca="true" t="shared" si="4" ref="AM48:AM88">SUM(AO48:AV48)</f>
        <v>0</v>
      </c>
      <c r="AN48" s="414"/>
      <c r="AO48" s="414"/>
      <c r="AP48" s="414"/>
      <c r="AQ48" s="414"/>
      <c r="AR48" s="414"/>
      <c r="AS48" s="414"/>
      <c r="AT48" s="414"/>
      <c r="AU48" s="414"/>
      <c r="AV48" s="414"/>
      <c r="AW48" s="405"/>
      <c r="AX48" s="406"/>
      <c r="AY48" s="104"/>
      <c r="AZ48" s="105"/>
      <c r="BA48" s="105"/>
      <c r="BB48" s="105"/>
      <c r="BC48" s="105"/>
      <c r="BD48" s="105"/>
      <c r="BE48" s="105"/>
      <c r="BF48" s="105"/>
      <c r="BG48" s="105"/>
      <c r="BH48" s="105"/>
      <c r="BI48" s="105"/>
      <c r="BJ48" s="106"/>
    </row>
    <row r="49" spans="1:62" s="24" customFormat="1" ht="12.75" hidden="1">
      <c r="A49" s="249"/>
      <c r="B49" s="110"/>
      <c r="C49" s="415"/>
      <c r="D49" s="416"/>
      <c r="E49" s="416"/>
      <c r="F49" s="494"/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6"/>
      <c r="R49" s="416"/>
      <c r="S49" s="416"/>
      <c r="T49" s="416"/>
      <c r="U49" s="416"/>
      <c r="V49" s="416"/>
      <c r="W49" s="416"/>
      <c r="X49" s="416"/>
      <c r="Y49" s="416"/>
      <c r="Z49" s="416"/>
      <c r="AA49" s="416"/>
      <c r="AB49" s="416"/>
      <c r="AC49" s="423"/>
      <c r="AD49" s="533"/>
      <c r="AE49" s="534"/>
      <c r="AF49" s="417"/>
      <c r="AG49" s="418"/>
      <c r="AH49" s="421"/>
      <c r="AI49" s="418"/>
      <c r="AJ49" s="86"/>
      <c r="AK49" s="419">
        <f t="shared" si="3"/>
        <v>0</v>
      </c>
      <c r="AL49" s="528"/>
      <c r="AM49" s="390">
        <f t="shared" si="4"/>
        <v>0</v>
      </c>
      <c r="AN49" s="390"/>
      <c r="AO49" s="390"/>
      <c r="AP49" s="390"/>
      <c r="AQ49" s="390"/>
      <c r="AR49" s="390"/>
      <c r="AS49" s="390"/>
      <c r="AT49" s="390"/>
      <c r="AU49" s="390"/>
      <c r="AV49" s="390"/>
      <c r="AW49" s="407"/>
      <c r="AX49" s="408"/>
      <c r="AY49" s="206"/>
      <c r="AZ49" s="205"/>
      <c r="BA49" s="205"/>
      <c r="BB49" s="205"/>
      <c r="BC49" s="205"/>
      <c r="BD49" s="205"/>
      <c r="BE49" s="205"/>
      <c r="BF49" s="205"/>
      <c r="BG49" s="205"/>
      <c r="BH49" s="205"/>
      <c r="BI49" s="205"/>
      <c r="BJ49" s="207"/>
    </row>
    <row r="50" spans="2:62" s="27" customFormat="1" ht="12" customHeight="1">
      <c r="B50" s="102"/>
      <c r="C50" s="424" t="s">
        <v>420</v>
      </c>
      <c r="D50" s="416"/>
      <c r="E50" s="416"/>
      <c r="F50" s="422" t="s">
        <v>421</v>
      </c>
      <c r="G50" s="416"/>
      <c r="H50" s="416"/>
      <c r="I50" s="416"/>
      <c r="J50" s="416"/>
      <c r="K50" s="416"/>
      <c r="L50" s="416"/>
      <c r="M50" s="416"/>
      <c r="N50" s="416"/>
      <c r="O50" s="416"/>
      <c r="P50" s="416"/>
      <c r="Q50" s="416"/>
      <c r="R50" s="416"/>
      <c r="S50" s="416"/>
      <c r="T50" s="416"/>
      <c r="U50" s="416"/>
      <c r="V50" s="416"/>
      <c r="W50" s="416"/>
      <c r="X50" s="416"/>
      <c r="Y50" s="416"/>
      <c r="Z50" s="416"/>
      <c r="AA50" s="416"/>
      <c r="AB50" s="416"/>
      <c r="AC50" s="423"/>
      <c r="AD50" s="554">
        <v>31</v>
      </c>
      <c r="AE50" s="555"/>
      <c r="AF50" s="405"/>
      <c r="AG50" s="425"/>
      <c r="AH50" s="483"/>
      <c r="AI50" s="425"/>
      <c r="AJ50" s="103"/>
      <c r="AK50" s="431">
        <f t="shared" si="3"/>
        <v>1116</v>
      </c>
      <c r="AL50" s="425"/>
      <c r="AM50" s="414">
        <f t="shared" si="4"/>
        <v>531</v>
      </c>
      <c r="AN50" s="414"/>
      <c r="AO50" s="414">
        <v>249</v>
      </c>
      <c r="AP50" s="414"/>
      <c r="AQ50" s="414">
        <v>0</v>
      </c>
      <c r="AR50" s="414"/>
      <c r="AS50" s="414">
        <v>124</v>
      </c>
      <c r="AT50" s="414"/>
      <c r="AU50" s="414">
        <v>158</v>
      </c>
      <c r="AV50" s="414"/>
      <c r="AW50" s="405">
        <v>585</v>
      </c>
      <c r="AX50" s="406"/>
      <c r="AY50" s="104"/>
      <c r="AZ50" s="105"/>
      <c r="BA50" s="105"/>
      <c r="BB50" s="105"/>
      <c r="BC50" s="105"/>
      <c r="BD50" s="105"/>
      <c r="BE50" s="105"/>
      <c r="BF50" s="105"/>
      <c r="BG50" s="105"/>
      <c r="BH50" s="105"/>
      <c r="BI50" s="105"/>
      <c r="BJ50" s="106"/>
    </row>
    <row r="51" spans="2:62" s="27" customFormat="1" ht="12" customHeight="1">
      <c r="B51" s="102"/>
      <c r="C51" s="424" t="s">
        <v>422</v>
      </c>
      <c r="D51" s="416"/>
      <c r="E51" s="416"/>
      <c r="F51" s="422" t="s">
        <v>423</v>
      </c>
      <c r="G51" s="416"/>
      <c r="H51" s="416"/>
      <c r="I51" s="416"/>
      <c r="J51" s="416"/>
      <c r="K51" s="416"/>
      <c r="L51" s="416"/>
      <c r="M51" s="416"/>
      <c r="N51" s="416"/>
      <c r="O51" s="416"/>
      <c r="P51" s="416"/>
      <c r="Q51" s="416"/>
      <c r="R51" s="416"/>
      <c r="S51" s="416"/>
      <c r="T51" s="416"/>
      <c r="U51" s="416"/>
      <c r="V51" s="416"/>
      <c r="W51" s="416"/>
      <c r="X51" s="416"/>
      <c r="Y51" s="416"/>
      <c r="Z51" s="416"/>
      <c r="AA51" s="416"/>
      <c r="AB51" s="416"/>
      <c r="AC51" s="423"/>
      <c r="AD51" s="554">
        <v>13</v>
      </c>
      <c r="AE51" s="555"/>
      <c r="AF51" s="405"/>
      <c r="AG51" s="425"/>
      <c r="AH51" s="483"/>
      <c r="AI51" s="425"/>
      <c r="AJ51" s="103"/>
      <c r="AK51" s="431">
        <f t="shared" si="3"/>
        <v>468</v>
      </c>
      <c r="AL51" s="425"/>
      <c r="AM51" s="414">
        <f t="shared" si="4"/>
        <v>176</v>
      </c>
      <c r="AN51" s="414"/>
      <c r="AO51" s="414">
        <v>71</v>
      </c>
      <c r="AP51" s="414"/>
      <c r="AQ51" s="414">
        <v>0</v>
      </c>
      <c r="AR51" s="414"/>
      <c r="AS51" s="414">
        <v>0</v>
      </c>
      <c r="AT51" s="414"/>
      <c r="AU51" s="414">
        <v>105</v>
      </c>
      <c r="AV51" s="414"/>
      <c r="AW51" s="405">
        <v>292</v>
      </c>
      <c r="AX51" s="406"/>
      <c r="AY51" s="104"/>
      <c r="AZ51" s="105"/>
      <c r="BA51" s="105"/>
      <c r="BB51" s="105"/>
      <c r="BC51" s="105"/>
      <c r="BD51" s="105"/>
      <c r="BE51" s="105"/>
      <c r="BF51" s="105"/>
      <c r="BG51" s="105"/>
      <c r="BH51" s="105"/>
      <c r="BI51" s="105"/>
      <c r="BJ51" s="106"/>
    </row>
    <row r="52" spans="1:62" s="24" customFormat="1" ht="12.75">
      <c r="A52" s="249"/>
      <c r="B52" s="110">
        <v>1</v>
      </c>
      <c r="C52" s="415" t="s">
        <v>422</v>
      </c>
      <c r="D52" s="416"/>
      <c r="E52" s="416"/>
      <c r="F52" s="494" t="s">
        <v>424</v>
      </c>
      <c r="G52" s="416"/>
      <c r="H52" s="416"/>
      <c r="I52" s="416"/>
      <c r="J52" s="416"/>
      <c r="K52" s="416"/>
      <c r="L52" s="416"/>
      <c r="M52" s="416"/>
      <c r="N52" s="416"/>
      <c r="O52" s="416"/>
      <c r="P52" s="416"/>
      <c r="Q52" s="416"/>
      <c r="R52" s="416"/>
      <c r="S52" s="416"/>
      <c r="T52" s="416"/>
      <c r="U52" s="416"/>
      <c r="V52" s="416"/>
      <c r="W52" s="416"/>
      <c r="X52" s="416"/>
      <c r="Y52" s="416"/>
      <c r="Z52" s="416"/>
      <c r="AA52" s="416"/>
      <c r="AB52" s="416"/>
      <c r="AC52" s="423"/>
      <c r="AD52" s="533">
        <v>6</v>
      </c>
      <c r="AE52" s="534"/>
      <c r="AF52" s="417">
        <v>2</v>
      </c>
      <c r="AG52" s="418"/>
      <c r="AH52" s="421">
        <v>1</v>
      </c>
      <c r="AI52" s="418"/>
      <c r="AJ52" s="86"/>
      <c r="AK52" s="419">
        <f t="shared" si="3"/>
        <v>216</v>
      </c>
      <c r="AL52" s="528"/>
      <c r="AM52" s="390">
        <f t="shared" si="4"/>
        <v>70</v>
      </c>
      <c r="AN52" s="390"/>
      <c r="AO52" s="390">
        <v>0</v>
      </c>
      <c r="AP52" s="390"/>
      <c r="AQ52" s="390">
        <v>0</v>
      </c>
      <c r="AR52" s="390"/>
      <c r="AS52" s="390">
        <v>0</v>
      </c>
      <c r="AT52" s="390"/>
      <c r="AU52" s="390">
        <v>70</v>
      </c>
      <c r="AV52" s="390"/>
      <c r="AW52" s="407">
        <v>146</v>
      </c>
      <c r="AX52" s="408"/>
      <c r="AY52" s="206" t="s">
        <v>425</v>
      </c>
      <c r="AZ52" s="205" t="s">
        <v>425</v>
      </c>
      <c r="BA52" s="205"/>
      <c r="BB52" s="205"/>
      <c r="BC52" s="205"/>
      <c r="BD52" s="205"/>
      <c r="BE52" s="205"/>
      <c r="BF52" s="205"/>
      <c r="BG52" s="205"/>
      <c r="BH52" s="205"/>
      <c r="BI52" s="205"/>
      <c r="BJ52" s="207"/>
    </row>
    <row r="53" spans="1:62" s="24" customFormat="1" ht="12.75">
      <c r="A53" s="249"/>
      <c r="B53" s="110">
        <v>2</v>
      </c>
      <c r="C53" s="415" t="s">
        <v>422</v>
      </c>
      <c r="D53" s="416"/>
      <c r="E53" s="416"/>
      <c r="F53" s="494" t="s">
        <v>426</v>
      </c>
      <c r="G53" s="416"/>
      <c r="H53" s="416"/>
      <c r="I53" s="416"/>
      <c r="J53" s="416"/>
      <c r="K53" s="416"/>
      <c r="L53" s="416"/>
      <c r="M53" s="416"/>
      <c r="N53" s="416"/>
      <c r="O53" s="416"/>
      <c r="P53" s="416"/>
      <c r="Q53" s="416"/>
      <c r="R53" s="416"/>
      <c r="S53" s="416"/>
      <c r="T53" s="416"/>
      <c r="U53" s="416"/>
      <c r="V53" s="416"/>
      <c r="W53" s="416"/>
      <c r="X53" s="416"/>
      <c r="Y53" s="416"/>
      <c r="Z53" s="416"/>
      <c r="AA53" s="416"/>
      <c r="AB53" s="416"/>
      <c r="AC53" s="423"/>
      <c r="AD53" s="533">
        <v>5</v>
      </c>
      <c r="AE53" s="534"/>
      <c r="AF53" s="417">
        <v>3</v>
      </c>
      <c r="AG53" s="418"/>
      <c r="AH53" s="421">
        <v>2</v>
      </c>
      <c r="AI53" s="418"/>
      <c r="AJ53" s="86"/>
      <c r="AK53" s="419">
        <f t="shared" si="3"/>
        <v>180</v>
      </c>
      <c r="AL53" s="528"/>
      <c r="AM53" s="390">
        <f t="shared" si="4"/>
        <v>70</v>
      </c>
      <c r="AN53" s="390"/>
      <c r="AO53" s="390">
        <v>35</v>
      </c>
      <c r="AP53" s="390"/>
      <c r="AQ53" s="390">
        <v>0</v>
      </c>
      <c r="AR53" s="390"/>
      <c r="AS53" s="390">
        <v>0</v>
      </c>
      <c r="AT53" s="390"/>
      <c r="AU53" s="390">
        <v>35</v>
      </c>
      <c r="AV53" s="390"/>
      <c r="AW53" s="407">
        <v>110</v>
      </c>
      <c r="AX53" s="408"/>
      <c r="AY53" s="206"/>
      <c r="AZ53" s="205" t="s">
        <v>425</v>
      </c>
      <c r="BA53" s="205" t="s">
        <v>425</v>
      </c>
      <c r="BB53" s="205"/>
      <c r="BC53" s="205"/>
      <c r="BD53" s="205"/>
      <c r="BE53" s="205"/>
      <c r="BF53" s="205"/>
      <c r="BG53" s="205"/>
      <c r="BH53" s="205"/>
      <c r="BI53" s="205"/>
      <c r="BJ53" s="207"/>
    </row>
    <row r="54" spans="1:62" s="24" customFormat="1" ht="12.75">
      <c r="A54" s="249"/>
      <c r="B54" s="110">
        <v>3</v>
      </c>
      <c r="C54" s="415" t="s">
        <v>422</v>
      </c>
      <c r="D54" s="416"/>
      <c r="E54" s="416"/>
      <c r="F54" s="494" t="s">
        <v>427</v>
      </c>
      <c r="G54" s="416"/>
      <c r="H54" s="416"/>
      <c r="I54" s="416"/>
      <c r="J54" s="416"/>
      <c r="K54" s="416"/>
      <c r="L54" s="416"/>
      <c r="M54" s="416"/>
      <c r="N54" s="416"/>
      <c r="O54" s="416"/>
      <c r="P54" s="416"/>
      <c r="Q54" s="416"/>
      <c r="R54" s="416"/>
      <c r="S54" s="416"/>
      <c r="T54" s="416"/>
      <c r="U54" s="416"/>
      <c r="V54" s="416"/>
      <c r="W54" s="416"/>
      <c r="X54" s="416"/>
      <c r="Y54" s="416"/>
      <c r="Z54" s="416"/>
      <c r="AA54" s="416"/>
      <c r="AB54" s="416"/>
      <c r="AC54" s="423"/>
      <c r="AD54" s="533">
        <v>2</v>
      </c>
      <c r="AE54" s="534"/>
      <c r="AF54" s="417"/>
      <c r="AG54" s="418"/>
      <c r="AH54" s="421">
        <v>3</v>
      </c>
      <c r="AI54" s="418"/>
      <c r="AJ54" s="86"/>
      <c r="AK54" s="419">
        <f t="shared" si="3"/>
        <v>72</v>
      </c>
      <c r="AL54" s="528"/>
      <c r="AM54" s="390">
        <f t="shared" si="4"/>
        <v>36</v>
      </c>
      <c r="AN54" s="390"/>
      <c r="AO54" s="390">
        <v>36</v>
      </c>
      <c r="AP54" s="390"/>
      <c r="AQ54" s="390">
        <v>0</v>
      </c>
      <c r="AR54" s="390"/>
      <c r="AS54" s="390">
        <v>0</v>
      </c>
      <c r="AT54" s="390"/>
      <c r="AU54" s="390">
        <v>0</v>
      </c>
      <c r="AV54" s="390"/>
      <c r="AW54" s="407">
        <v>36</v>
      </c>
      <c r="AX54" s="408"/>
      <c r="AY54" s="206"/>
      <c r="AZ54" s="205"/>
      <c r="BA54" s="205" t="s">
        <v>425</v>
      </c>
      <c r="BB54" s="205"/>
      <c r="BC54" s="205"/>
      <c r="BD54" s="205"/>
      <c r="BE54" s="205"/>
      <c r="BF54" s="205"/>
      <c r="BG54" s="205"/>
      <c r="BH54" s="205"/>
      <c r="BI54" s="205"/>
      <c r="BJ54" s="207"/>
    </row>
    <row r="55" spans="2:62" s="27" customFormat="1" ht="12" customHeight="1">
      <c r="B55" s="102"/>
      <c r="C55" s="424" t="s">
        <v>428</v>
      </c>
      <c r="D55" s="416"/>
      <c r="E55" s="416"/>
      <c r="F55" s="422" t="s">
        <v>429</v>
      </c>
      <c r="G55" s="416"/>
      <c r="H55" s="416"/>
      <c r="I55" s="416"/>
      <c r="J55" s="416"/>
      <c r="K55" s="416"/>
      <c r="L55" s="416"/>
      <c r="M55" s="416"/>
      <c r="N55" s="416"/>
      <c r="O55" s="416"/>
      <c r="P55" s="416"/>
      <c r="Q55" s="416"/>
      <c r="R55" s="416"/>
      <c r="S55" s="416"/>
      <c r="T55" s="416"/>
      <c r="U55" s="416"/>
      <c r="V55" s="416"/>
      <c r="W55" s="416"/>
      <c r="X55" s="416"/>
      <c r="Y55" s="416"/>
      <c r="Z55" s="416"/>
      <c r="AA55" s="416"/>
      <c r="AB55" s="416"/>
      <c r="AC55" s="423"/>
      <c r="AD55" s="554">
        <v>18</v>
      </c>
      <c r="AE55" s="555"/>
      <c r="AF55" s="405"/>
      <c r="AG55" s="425"/>
      <c r="AH55" s="483"/>
      <c r="AI55" s="425"/>
      <c r="AJ55" s="103"/>
      <c r="AK55" s="431">
        <f t="shared" si="3"/>
        <v>648</v>
      </c>
      <c r="AL55" s="425"/>
      <c r="AM55" s="414">
        <f t="shared" si="4"/>
        <v>355</v>
      </c>
      <c r="AN55" s="414"/>
      <c r="AO55" s="414">
        <v>178</v>
      </c>
      <c r="AP55" s="414"/>
      <c r="AQ55" s="414">
        <v>0</v>
      </c>
      <c r="AR55" s="414"/>
      <c r="AS55" s="414">
        <v>124</v>
      </c>
      <c r="AT55" s="414"/>
      <c r="AU55" s="414">
        <v>53</v>
      </c>
      <c r="AV55" s="414"/>
      <c r="AW55" s="405">
        <v>293</v>
      </c>
      <c r="AX55" s="406"/>
      <c r="AY55" s="104"/>
      <c r="AZ55" s="105"/>
      <c r="BA55" s="105"/>
      <c r="BB55" s="105"/>
      <c r="BC55" s="105"/>
      <c r="BD55" s="105"/>
      <c r="BE55" s="105"/>
      <c r="BF55" s="105"/>
      <c r="BG55" s="105"/>
      <c r="BH55" s="105"/>
      <c r="BI55" s="105"/>
      <c r="BJ55" s="106"/>
    </row>
    <row r="56" spans="2:62" s="27" customFormat="1" ht="12" customHeight="1">
      <c r="B56" s="102"/>
      <c r="C56" s="424" t="s">
        <v>428</v>
      </c>
      <c r="D56" s="416"/>
      <c r="E56" s="416"/>
      <c r="F56" s="422" t="s">
        <v>430</v>
      </c>
      <c r="G56" s="416"/>
      <c r="H56" s="416"/>
      <c r="I56" s="416"/>
      <c r="J56" s="416"/>
      <c r="K56" s="416"/>
      <c r="L56" s="416"/>
      <c r="M56" s="416"/>
      <c r="N56" s="416"/>
      <c r="O56" s="416"/>
      <c r="P56" s="416"/>
      <c r="Q56" s="416"/>
      <c r="R56" s="416"/>
      <c r="S56" s="416"/>
      <c r="T56" s="416"/>
      <c r="U56" s="416"/>
      <c r="V56" s="416"/>
      <c r="W56" s="416"/>
      <c r="X56" s="416"/>
      <c r="Y56" s="416"/>
      <c r="Z56" s="416"/>
      <c r="AA56" s="416"/>
      <c r="AB56" s="416"/>
      <c r="AC56" s="423"/>
      <c r="AD56" s="554"/>
      <c r="AE56" s="555"/>
      <c r="AF56" s="405"/>
      <c r="AG56" s="425"/>
      <c r="AH56" s="483"/>
      <c r="AI56" s="425"/>
      <c r="AJ56" s="103"/>
      <c r="AK56" s="431">
        <f t="shared" si="3"/>
        <v>0</v>
      </c>
      <c r="AL56" s="425"/>
      <c r="AM56" s="414">
        <f t="shared" si="4"/>
        <v>0</v>
      </c>
      <c r="AN56" s="414"/>
      <c r="AO56" s="414"/>
      <c r="AP56" s="414"/>
      <c r="AQ56" s="414"/>
      <c r="AR56" s="414"/>
      <c r="AS56" s="414"/>
      <c r="AT56" s="414"/>
      <c r="AU56" s="414"/>
      <c r="AV56" s="414"/>
      <c r="AW56" s="405"/>
      <c r="AX56" s="406"/>
      <c r="AY56" s="104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6"/>
    </row>
    <row r="57" spans="1:62" s="24" customFormat="1" ht="12.75">
      <c r="A57" s="249"/>
      <c r="B57" s="110">
        <v>4</v>
      </c>
      <c r="C57" s="415" t="s">
        <v>428</v>
      </c>
      <c r="D57" s="416"/>
      <c r="E57" s="416"/>
      <c r="F57" s="494" t="s">
        <v>431</v>
      </c>
      <c r="G57" s="416"/>
      <c r="H57" s="416"/>
      <c r="I57" s="416"/>
      <c r="J57" s="416"/>
      <c r="K57" s="416"/>
      <c r="L57" s="416"/>
      <c r="M57" s="416"/>
      <c r="N57" s="416"/>
      <c r="O57" s="416"/>
      <c r="P57" s="416"/>
      <c r="Q57" s="416"/>
      <c r="R57" s="416"/>
      <c r="S57" s="416"/>
      <c r="T57" s="416"/>
      <c r="U57" s="416"/>
      <c r="V57" s="416"/>
      <c r="W57" s="416"/>
      <c r="X57" s="416"/>
      <c r="Y57" s="416"/>
      <c r="Z57" s="416"/>
      <c r="AA57" s="416"/>
      <c r="AB57" s="416"/>
      <c r="AC57" s="423"/>
      <c r="AD57" s="533">
        <v>2</v>
      </c>
      <c r="AE57" s="534"/>
      <c r="AF57" s="417">
        <v>1</v>
      </c>
      <c r="AG57" s="418"/>
      <c r="AH57" s="421"/>
      <c r="AI57" s="418"/>
      <c r="AJ57" s="86"/>
      <c r="AK57" s="419">
        <f t="shared" si="3"/>
        <v>72</v>
      </c>
      <c r="AL57" s="528"/>
      <c r="AM57" s="390">
        <f t="shared" si="4"/>
        <v>36</v>
      </c>
      <c r="AN57" s="390"/>
      <c r="AO57" s="390">
        <v>36</v>
      </c>
      <c r="AP57" s="390"/>
      <c r="AQ57" s="390">
        <v>0</v>
      </c>
      <c r="AR57" s="390"/>
      <c r="AS57" s="390">
        <v>0</v>
      </c>
      <c r="AT57" s="390"/>
      <c r="AU57" s="390">
        <v>0</v>
      </c>
      <c r="AV57" s="390"/>
      <c r="AW57" s="407">
        <v>36</v>
      </c>
      <c r="AX57" s="408"/>
      <c r="AY57" s="206" t="s">
        <v>425</v>
      </c>
      <c r="AZ57" s="205"/>
      <c r="BA57" s="205"/>
      <c r="BB57" s="205"/>
      <c r="BC57" s="205"/>
      <c r="BD57" s="205"/>
      <c r="BE57" s="205"/>
      <c r="BF57" s="205"/>
      <c r="BG57" s="205"/>
      <c r="BH57" s="205"/>
      <c r="BI57" s="205"/>
      <c r="BJ57" s="207"/>
    </row>
    <row r="58" spans="1:62" s="24" customFormat="1" ht="12.75">
      <c r="A58" s="249"/>
      <c r="B58" s="110">
        <v>5</v>
      </c>
      <c r="C58" s="415" t="s">
        <v>428</v>
      </c>
      <c r="D58" s="416"/>
      <c r="E58" s="416"/>
      <c r="F58" s="494" t="s">
        <v>432</v>
      </c>
      <c r="G58" s="416"/>
      <c r="H58" s="416"/>
      <c r="I58" s="416"/>
      <c r="J58" s="416"/>
      <c r="K58" s="416"/>
      <c r="L58" s="416"/>
      <c r="M58" s="416"/>
      <c r="N58" s="416"/>
      <c r="O58" s="416"/>
      <c r="P58" s="416"/>
      <c r="Q58" s="416"/>
      <c r="R58" s="416"/>
      <c r="S58" s="416"/>
      <c r="T58" s="416"/>
      <c r="U58" s="416"/>
      <c r="V58" s="416"/>
      <c r="W58" s="416"/>
      <c r="X58" s="416"/>
      <c r="Y58" s="416"/>
      <c r="Z58" s="416"/>
      <c r="AA58" s="416"/>
      <c r="AB58" s="416"/>
      <c r="AC58" s="423"/>
      <c r="AD58" s="533">
        <v>5</v>
      </c>
      <c r="AE58" s="534"/>
      <c r="AF58" s="417">
        <v>2</v>
      </c>
      <c r="AG58" s="418"/>
      <c r="AH58" s="421">
        <v>1</v>
      </c>
      <c r="AI58" s="418"/>
      <c r="AJ58" s="86"/>
      <c r="AK58" s="419">
        <f t="shared" si="3"/>
        <v>180</v>
      </c>
      <c r="AL58" s="528"/>
      <c r="AM58" s="390">
        <f t="shared" si="4"/>
        <v>123</v>
      </c>
      <c r="AN58" s="390"/>
      <c r="AO58" s="390">
        <v>70</v>
      </c>
      <c r="AP58" s="390"/>
      <c r="AQ58" s="390">
        <v>0</v>
      </c>
      <c r="AR58" s="390"/>
      <c r="AS58" s="390">
        <v>0</v>
      </c>
      <c r="AT58" s="390"/>
      <c r="AU58" s="390">
        <v>53</v>
      </c>
      <c r="AV58" s="390"/>
      <c r="AW58" s="407">
        <v>57</v>
      </c>
      <c r="AX58" s="408"/>
      <c r="AY58" s="206" t="s">
        <v>433</v>
      </c>
      <c r="AZ58" s="205" t="s">
        <v>434</v>
      </c>
      <c r="BA58" s="205"/>
      <c r="BB58" s="205"/>
      <c r="BC58" s="205"/>
      <c r="BD58" s="205"/>
      <c r="BE58" s="205"/>
      <c r="BF58" s="205"/>
      <c r="BG58" s="205"/>
      <c r="BH58" s="205"/>
      <c r="BI58" s="205"/>
      <c r="BJ58" s="207"/>
    </row>
    <row r="59" spans="1:62" s="24" customFormat="1" ht="12.75">
      <c r="A59" s="249"/>
      <c r="B59" s="110">
        <v>6</v>
      </c>
      <c r="C59" s="415" t="s">
        <v>428</v>
      </c>
      <c r="D59" s="416"/>
      <c r="E59" s="416"/>
      <c r="F59" s="494" t="s">
        <v>435</v>
      </c>
      <c r="G59" s="416"/>
      <c r="H59" s="416"/>
      <c r="I59" s="416"/>
      <c r="J59" s="416"/>
      <c r="K59" s="416"/>
      <c r="L59" s="416"/>
      <c r="M59" s="416"/>
      <c r="N59" s="416"/>
      <c r="O59" s="416"/>
      <c r="P59" s="416"/>
      <c r="Q59" s="416"/>
      <c r="R59" s="416"/>
      <c r="S59" s="416"/>
      <c r="T59" s="416"/>
      <c r="U59" s="416"/>
      <c r="V59" s="416"/>
      <c r="W59" s="416"/>
      <c r="X59" s="416"/>
      <c r="Y59" s="416"/>
      <c r="Z59" s="416"/>
      <c r="AA59" s="416"/>
      <c r="AB59" s="416"/>
      <c r="AC59" s="423"/>
      <c r="AD59" s="533">
        <v>2</v>
      </c>
      <c r="AE59" s="534"/>
      <c r="AF59" s="417">
        <v>1</v>
      </c>
      <c r="AG59" s="418"/>
      <c r="AH59" s="421"/>
      <c r="AI59" s="418"/>
      <c r="AJ59" s="86"/>
      <c r="AK59" s="419">
        <f t="shared" si="3"/>
        <v>72</v>
      </c>
      <c r="AL59" s="528"/>
      <c r="AM59" s="390">
        <f t="shared" si="4"/>
        <v>36</v>
      </c>
      <c r="AN59" s="390"/>
      <c r="AO59" s="390">
        <v>36</v>
      </c>
      <c r="AP59" s="390"/>
      <c r="AQ59" s="390">
        <v>0</v>
      </c>
      <c r="AR59" s="390"/>
      <c r="AS59" s="390">
        <v>0</v>
      </c>
      <c r="AT59" s="390"/>
      <c r="AU59" s="390">
        <v>0</v>
      </c>
      <c r="AV59" s="390"/>
      <c r="AW59" s="407">
        <v>36</v>
      </c>
      <c r="AX59" s="408"/>
      <c r="AY59" s="206" t="s">
        <v>425</v>
      </c>
      <c r="AZ59" s="205"/>
      <c r="BA59" s="205"/>
      <c r="BB59" s="205"/>
      <c r="BC59" s="205"/>
      <c r="BD59" s="205"/>
      <c r="BE59" s="205"/>
      <c r="BF59" s="205"/>
      <c r="BG59" s="205"/>
      <c r="BH59" s="205"/>
      <c r="BI59" s="205"/>
      <c r="BJ59" s="207"/>
    </row>
    <row r="60" spans="2:62" s="27" customFormat="1" ht="12" customHeight="1">
      <c r="B60" s="102"/>
      <c r="C60" s="424" t="s">
        <v>428</v>
      </c>
      <c r="D60" s="416"/>
      <c r="E60" s="416"/>
      <c r="F60" s="422" t="s">
        <v>436</v>
      </c>
      <c r="G60" s="416"/>
      <c r="H60" s="416"/>
      <c r="I60" s="416"/>
      <c r="J60" s="416"/>
      <c r="K60" s="416"/>
      <c r="L60" s="416"/>
      <c r="M60" s="416"/>
      <c r="N60" s="416"/>
      <c r="O60" s="416"/>
      <c r="P60" s="416"/>
      <c r="Q60" s="416"/>
      <c r="R60" s="416"/>
      <c r="S60" s="416"/>
      <c r="T60" s="416"/>
      <c r="U60" s="416"/>
      <c r="V60" s="416"/>
      <c r="W60" s="416"/>
      <c r="X60" s="416"/>
      <c r="Y60" s="416"/>
      <c r="Z60" s="416"/>
      <c r="AA60" s="416"/>
      <c r="AB60" s="416"/>
      <c r="AC60" s="423"/>
      <c r="AD60" s="554"/>
      <c r="AE60" s="555"/>
      <c r="AF60" s="405"/>
      <c r="AG60" s="425"/>
      <c r="AH60" s="483"/>
      <c r="AI60" s="425"/>
      <c r="AJ60" s="103"/>
      <c r="AK60" s="431">
        <f t="shared" si="3"/>
        <v>0</v>
      </c>
      <c r="AL60" s="425"/>
      <c r="AM60" s="414">
        <f t="shared" si="4"/>
        <v>0</v>
      </c>
      <c r="AN60" s="414"/>
      <c r="AO60" s="414"/>
      <c r="AP60" s="414"/>
      <c r="AQ60" s="414"/>
      <c r="AR60" s="414"/>
      <c r="AS60" s="414"/>
      <c r="AT60" s="414"/>
      <c r="AU60" s="414"/>
      <c r="AV60" s="414"/>
      <c r="AW60" s="405"/>
      <c r="AX60" s="406"/>
      <c r="AY60" s="104"/>
      <c r="AZ60" s="105"/>
      <c r="BA60" s="105"/>
      <c r="BB60" s="105"/>
      <c r="BC60" s="105"/>
      <c r="BD60" s="105"/>
      <c r="BE60" s="105"/>
      <c r="BF60" s="105"/>
      <c r="BG60" s="105"/>
      <c r="BH60" s="105"/>
      <c r="BI60" s="105"/>
      <c r="BJ60" s="106"/>
    </row>
    <row r="61" spans="1:62" s="24" customFormat="1" ht="12.75">
      <c r="A61" s="249"/>
      <c r="B61" s="110">
        <v>7</v>
      </c>
      <c r="C61" s="415" t="s">
        <v>428</v>
      </c>
      <c r="D61" s="416"/>
      <c r="E61" s="416"/>
      <c r="F61" s="494" t="s">
        <v>437</v>
      </c>
      <c r="G61" s="416"/>
      <c r="H61" s="416"/>
      <c r="I61" s="416"/>
      <c r="J61" s="416"/>
      <c r="K61" s="416"/>
      <c r="L61" s="416"/>
      <c r="M61" s="416"/>
      <c r="N61" s="416"/>
      <c r="O61" s="416"/>
      <c r="P61" s="416"/>
      <c r="Q61" s="416"/>
      <c r="R61" s="416"/>
      <c r="S61" s="416"/>
      <c r="T61" s="416"/>
      <c r="U61" s="416"/>
      <c r="V61" s="416"/>
      <c r="W61" s="416"/>
      <c r="X61" s="416"/>
      <c r="Y61" s="416"/>
      <c r="Z61" s="416"/>
      <c r="AA61" s="416"/>
      <c r="AB61" s="416"/>
      <c r="AC61" s="423"/>
      <c r="AD61" s="533">
        <v>4</v>
      </c>
      <c r="AE61" s="534"/>
      <c r="AF61" s="417"/>
      <c r="AG61" s="418"/>
      <c r="AH61" s="421" t="s">
        <v>438</v>
      </c>
      <c r="AI61" s="418"/>
      <c r="AJ61" s="86"/>
      <c r="AK61" s="419">
        <f t="shared" si="3"/>
        <v>144</v>
      </c>
      <c r="AL61" s="528"/>
      <c r="AM61" s="390">
        <f t="shared" si="4"/>
        <v>70</v>
      </c>
      <c r="AN61" s="390"/>
      <c r="AO61" s="390">
        <v>0</v>
      </c>
      <c r="AP61" s="390"/>
      <c r="AQ61" s="390">
        <v>0</v>
      </c>
      <c r="AR61" s="390"/>
      <c r="AS61" s="390">
        <v>70</v>
      </c>
      <c r="AT61" s="390"/>
      <c r="AU61" s="390">
        <v>0</v>
      </c>
      <c r="AV61" s="390"/>
      <c r="AW61" s="407">
        <v>74</v>
      </c>
      <c r="AX61" s="408"/>
      <c r="AY61" s="206" t="s">
        <v>425</v>
      </c>
      <c r="AZ61" s="205" t="s">
        <v>425</v>
      </c>
      <c r="BA61" s="205"/>
      <c r="BB61" s="205"/>
      <c r="BC61" s="205"/>
      <c r="BD61" s="205"/>
      <c r="BE61" s="205"/>
      <c r="BF61" s="205"/>
      <c r="BG61" s="205"/>
      <c r="BH61" s="205"/>
      <c r="BI61" s="205"/>
      <c r="BJ61" s="207"/>
    </row>
    <row r="62" spans="1:62" s="24" customFormat="1" ht="12.75">
      <c r="A62" s="249"/>
      <c r="B62" s="110">
        <v>8</v>
      </c>
      <c r="C62" s="415" t="s">
        <v>428</v>
      </c>
      <c r="D62" s="416"/>
      <c r="E62" s="416"/>
      <c r="F62" s="494" t="s">
        <v>439</v>
      </c>
      <c r="G62" s="416"/>
      <c r="H62" s="416"/>
      <c r="I62" s="416"/>
      <c r="J62" s="416"/>
      <c r="K62" s="416"/>
      <c r="L62" s="416"/>
      <c r="M62" s="416"/>
      <c r="N62" s="416"/>
      <c r="O62" s="416"/>
      <c r="P62" s="416"/>
      <c r="Q62" s="416"/>
      <c r="R62" s="416"/>
      <c r="S62" s="416"/>
      <c r="T62" s="416"/>
      <c r="U62" s="416"/>
      <c r="V62" s="416"/>
      <c r="W62" s="416"/>
      <c r="X62" s="416"/>
      <c r="Y62" s="416"/>
      <c r="Z62" s="416"/>
      <c r="AA62" s="416"/>
      <c r="AB62" s="416"/>
      <c r="AC62" s="423"/>
      <c r="AD62" s="533">
        <v>5</v>
      </c>
      <c r="AE62" s="534"/>
      <c r="AF62" s="417">
        <v>3</v>
      </c>
      <c r="AG62" s="418"/>
      <c r="AH62" s="421">
        <v>2</v>
      </c>
      <c r="AI62" s="418"/>
      <c r="AJ62" s="86"/>
      <c r="AK62" s="419">
        <f t="shared" si="3"/>
        <v>180</v>
      </c>
      <c r="AL62" s="528"/>
      <c r="AM62" s="390">
        <f t="shared" si="4"/>
        <v>90</v>
      </c>
      <c r="AN62" s="390"/>
      <c r="AO62" s="390">
        <v>36</v>
      </c>
      <c r="AP62" s="390"/>
      <c r="AQ62" s="390">
        <v>0</v>
      </c>
      <c r="AR62" s="390"/>
      <c r="AS62" s="390">
        <v>54</v>
      </c>
      <c r="AT62" s="390"/>
      <c r="AU62" s="390">
        <v>0</v>
      </c>
      <c r="AV62" s="390"/>
      <c r="AW62" s="407">
        <v>90</v>
      </c>
      <c r="AX62" s="408"/>
      <c r="AY62" s="206"/>
      <c r="AZ62" s="205" t="s">
        <v>425</v>
      </c>
      <c r="BA62" s="205" t="s">
        <v>434</v>
      </c>
      <c r="BB62" s="205"/>
      <c r="BC62" s="205"/>
      <c r="BD62" s="205"/>
      <c r="BE62" s="205"/>
      <c r="BF62" s="205"/>
      <c r="BG62" s="205"/>
      <c r="BH62" s="205"/>
      <c r="BI62" s="205"/>
      <c r="BJ62" s="207"/>
    </row>
    <row r="63" spans="2:62" s="27" customFormat="1" ht="12" customHeight="1">
      <c r="B63" s="102"/>
      <c r="C63" s="424" t="s">
        <v>440</v>
      </c>
      <c r="D63" s="416"/>
      <c r="E63" s="416"/>
      <c r="F63" s="422" t="s">
        <v>441</v>
      </c>
      <c r="G63" s="416"/>
      <c r="H63" s="416"/>
      <c r="I63" s="416"/>
      <c r="J63" s="416"/>
      <c r="K63" s="416"/>
      <c r="L63" s="416"/>
      <c r="M63" s="416"/>
      <c r="N63" s="416"/>
      <c r="O63" s="416"/>
      <c r="P63" s="416"/>
      <c r="Q63" s="416"/>
      <c r="R63" s="416"/>
      <c r="S63" s="416"/>
      <c r="T63" s="416"/>
      <c r="U63" s="416"/>
      <c r="V63" s="416"/>
      <c r="W63" s="416"/>
      <c r="X63" s="416"/>
      <c r="Y63" s="416"/>
      <c r="Z63" s="416"/>
      <c r="AA63" s="416"/>
      <c r="AB63" s="416"/>
      <c r="AC63" s="423"/>
      <c r="AD63" s="554">
        <v>32</v>
      </c>
      <c r="AE63" s="555"/>
      <c r="AF63" s="405"/>
      <c r="AG63" s="425"/>
      <c r="AH63" s="483"/>
      <c r="AI63" s="425"/>
      <c r="AJ63" s="103"/>
      <c r="AK63" s="431">
        <f t="shared" si="3"/>
        <v>1152</v>
      </c>
      <c r="AL63" s="425"/>
      <c r="AM63" s="414">
        <f t="shared" si="4"/>
        <v>649</v>
      </c>
      <c r="AN63" s="414"/>
      <c r="AO63" s="414">
        <f>AO64+AO66</f>
        <v>371</v>
      </c>
      <c r="AP63" s="414"/>
      <c r="AQ63" s="414">
        <f>AQ64+AQ66</f>
        <v>42</v>
      </c>
      <c r="AR63" s="414"/>
      <c r="AS63" s="414">
        <f>AS64+AS66</f>
        <v>34</v>
      </c>
      <c r="AT63" s="414"/>
      <c r="AU63" s="414">
        <f>AU64+AU66</f>
        <v>202</v>
      </c>
      <c r="AV63" s="414"/>
      <c r="AW63" s="414">
        <f>AW64+AW66</f>
        <v>503</v>
      </c>
      <c r="AX63" s="414"/>
      <c r="AY63" s="104"/>
      <c r="AZ63" s="105"/>
      <c r="BA63" s="105"/>
      <c r="BB63" s="105"/>
      <c r="BC63" s="105"/>
      <c r="BD63" s="105"/>
      <c r="BE63" s="105"/>
      <c r="BF63" s="105"/>
      <c r="BG63" s="105"/>
      <c r="BH63" s="105"/>
      <c r="BI63" s="105"/>
      <c r="BJ63" s="106"/>
    </row>
    <row r="64" spans="2:62" s="27" customFormat="1" ht="12" customHeight="1">
      <c r="B64" s="102"/>
      <c r="C64" s="424" t="s">
        <v>442</v>
      </c>
      <c r="D64" s="416"/>
      <c r="E64" s="416"/>
      <c r="F64" s="422" t="s">
        <v>443</v>
      </c>
      <c r="G64" s="416"/>
      <c r="H64" s="416"/>
      <c r="I64" s="416"/>
      <c r="J64" s="416"/>
      <c r="K64" s="416"/>
      <c r="L64" s="416"/>
      <c r="M64" s="416"/>
      <c r="N64" s="416"/>
      <c r="O64" s="416"/>
      <c r="P64" s="416"/>
      <c r="Q64" s="416"/>
      <c r="R64" s="416"/>
      <c r="S64" s="416"/>
      <c r="T64" s="416"/>
      <c r="U64" s="416"/>
      <c r="V64" s="416"/>
      <c r="W64" s="416"/>
      <c r="X64" s="416"/>
      <c r="Y64" s="416"/>
      <c r="Z64" s="416"/>
      <c r="AA64" s="416"/>
      <c r="AB64" s="416"/>
      <c r="AC64" s="423"/>
      <c r="AD64" s="554">
        <v>2</v>
      </c>
      <c r="AE64" s="555"/>
      <c r="AF64" s="405"/>
      <c r="AG64" s="425"/>
      <c r="AH64" s="483"/>
      <c r="AI64" s="425"/>
      <c r="AJ64" s="103"/>
      <c r="AK64" s="431">
        <f t="shared" si="3"/>
        <v>72</v>
      </c>
      <c r="AL64" s="425"/>
      <c r="AM64" s="414">
        <f t="shared" si="4"/>
        <v>35</v>
      </c>
      <c r="AN64" s="414"/>
      <c r="AO64" s="414">
        <v>35</v>
      </c>
      <c r="AP64" s="414"/>
      <c r="AQ64" s="414">
        <v>0</v>
      </c>
      <c r="AR64" s="414"/>
      <c r="AS64" s="414">
        <v>0</v>
      </c>
      <c r="AT64" s="414"/>
      <c r="AU64" s="414">
        <v>0</v>
      </c>
      <c r="AV64" s="414"/>
      <c r="AW64" s="405">
        <v>37</v>
      </c>
      <c r="AX64" s="406"/>
      <c r="AY64" s="104"/>
      <c r="AZ64" s="105"/>
      <c r="BA64" s="105"/>
      <c r="BB64" s="105"/>
      <c r="BC64" s="105"/>
      <c r="BD64" s="105"/>
      <c r="BE64" s="105"/>
      <c r="BF64" s="105"/>
      <c r="BG64" s="105"/>
      <c r="BH64" s="105"/>
      <c r="BI64" s="105"/>
      <c r="BJ64" s="106"/>
    </row>
    <row r="65" spans="1:62" s="24" customFormat="1" ht="12.75">
      <c r="A65" s="249"/>
      <c r="B65" s="110">
        <v>9</v>
      </c>
      <c r="C65" s="415" t="s">
        <v>442</v>
      </c>
      <c r="D65" s="416"/>
      <c r="E65" s="416"/>
      <c r="F65" s="494" t="s">
        <v>389</v>
      </c>
      <c r="G65" s="416"/>
      <c r="H65" s="416"/>
      <c r="I65" s="416"/>
      <c r="J65" s="416"/>
      <c r="K65" s="416"/>
      <c r="L65" s="416"/>
      <c r="M65" s="416"/>
      <c r="N65" s="416"/>
      <c r="O65" s="416"/>
      <c r="P65" s="416"/>
      <c r="Q65" s="416"/>
      <c r="R65" s="416"/>
      <c r="S65" s="416"/>
      <c r="T65" s="416"/>
      <c r="U65" s="416"/>
      <c r="V65" s="416"/>
      <c r="W65" s="416"/>
      <c r="X65" s="416"/>
      <c r="Y65" s="416"/>
      <c r="Z65" s="416"/>
      <c r="AA65" s="416"/>
      <c r="AB65" s="416"/>
      <c r="AC65" s="423"/>
      <c r="AD65" s="533">
        <v>2</v>
      </c>
      <c r="AE65" s="534"/>
      <c r="AF65" s="417"/>
      <c r="AG65" s="418"/>
      <c r="AH65" s="421" t="s">
        <v>438</v>
      </c>
      <c r="AI65" s="418"/>
      <c r="AJ65" s="86"/>
      <c r="AK65" s="419">
        <f t="shared" si="3"/>
        <v>72</v>
      </c>
      <c r="AL65" s="528"/>
      <c r="AM65" s="390">
        <f t="shared" si="4"/>
        <v>35</v>
      </c>
      <c r="AN65" s="390"/>
      <c r="AO65" s="390">
        <v>35</v>
      </c>
      <c r="AP65" s="390"/>
      <c r="AQ65" s="390">
        <v>0</v>
      </c>
      <c r="AR65" s="390"/>
      <c r="AS65" s="390">
        <v>0</v>
      </c>
      <c r="AT65" s="390"/>
      <c r="AU65" s="390">
        <v>0</v>
      </c>
      <c r="AV65" s="390"/>
      <c r="AW65" s="407">
        <v>37</v>
      </c>
      <c r="AX65" s="408"/>
      <c r="AY65" s="206" t="s">
        <v>444</v>
      </c>
      <c r="AZ65" s="205" t="s">
        <v>444</v>
      </c>
      <c r="BA65" s="205"/>
      <c r="BB65" s="205"/>
      <c r="BC65" s="205"/>
      <c r="BD65" s="205"/>
      <c r="BE65" s="205"/>
      <c r="BF65" s="205"/>
      <c r="BG65" s="205"/>
      <c r="BH65" s="205"/>
      <c r="BI65" s="205"/>
      <c r="BJ65" s="207"/>
    </row>
    <row r="66" spans="2:62" s="27" customFormat="1" ht="12" customHeight="1">
      <c r="B66" s="102"/>
      <c r="C66" s="424" t="s">
        <v>445</v>
      </c>
      <c r="D66" s="416"/>
      <c r="E66" s="416"/>
      <c r="F66" s="422" t="s">
        <v>446</v>
      </c>
      <c r="G66" s="416"/>
      <c r="H66" s="416"/>
      <c r="I66" s="416"/>
      <c r="J66" s="416"/>
      <c r="K66" s="416"/>
      <c r="L66" s="416"/>
      <c r="M66" s="416"/>
      <c r="N66" s="416"/>
      <c r="O66" s="416"/>
      <c r="P66" s="416"/>
      <c r="Q66" s="416"/>
      <c r="R66" s="416"/>
      <c r="S66" s="416"/>
      <c r="T66" s="416"/>
      <c r="U66" s="416"/>
      <c r="V66" s="416"/>
      <c r="W66" s="416"/>
      <c r="X66" s="416"/>
      <c r="Y66" s="416"/>
      <c r="Z66" s="416"/>
      <c r="AA66" s="416"/>
      <c r="AB66" s="416"/>
      <c r="AC66" s="423"/>
      <c r="AD66" s="554">
        <v>30</v>
      </c>
      <c r="AE66" s="555"/>
      <c r="AF66" s="405"/>
      <c r="AG66" s="425"/>
      <c r="AH66" s="483"/>
      <c r="AI66" s="425"/>
      <c r="AJ66" s="103"/>
      <c r="AK66" s="431">
        <f t="shared" si="3"/>
        <v>1080</v>
      </c>
      <c r="AL66" s="425"/>
      <c r="AM66" s="414">
        <f t="shared" si="4"/>
        <v>614</v>
      </c>
      <c r="AN66" s="414"/>
      <c r="AO66" s="414">
        <f>SUM(AO67:AP75)</f>
        <v>336</v>
      </c>
      <c r="AP66" s="414"/>
      <c r="AQ66" s="414">
        <v>42</v>
      </c>
      <c r="AR66" s="414"/>
      <c r="AS66" s="414">
        <v>34</v>
      </c>
      <c r="AT66" s="414"/>
      <c r="AU66" s="414">
        <f>SUM(AU67:AV75)</f>
        <v>202</v>
      </c>
      <c r="AV66" s="414"/>
      <c r="AW66" s="405">
        <f>SUM(AW67:AX75)</f>
        <v>466</v>
      </c>
      <c r="AX66" s="406"/>
      <c r="AY66" s="104"/>
      <c r="AZ66" s="105"/>
      <c r="BA66" s="105"/>
      <c r="BB66" s="105"/>
      <c r="BC66" s="105"/>
      <c r="BD66" s="105"/>
      <c r="BE66" s="105"/>
      <c r="BF66" s="105"/>
      <c r="BG66" s="105"/>
      <c r="BH66" s="105"/>
      <c r="BI66" s="105"/>
      <c r="BJ66" s="106"/>
    </row>
    <row r="67" spans="1:62" s="24" customFormat="1" ht="12.75">
      <c r="A67" s="249"/>
      <c r="B67" s="110">
        <v>10</v>
      </c>
      <c r="C67" s="415" t="s">
        <v>445</v>
      </c>
      <c r="D67" s="416"/>
      <c r="E67" s="416"/>
      <c r="F67" s="494" t="s">
        <v>447</v>
      </c>
      <c r="G67" s="416"/>
      <c r="H67" s="416"/>
      <c r="I67" s="416"/>
      <c r="J67" s="416"/>
      <c r="K67" s="416"/>
      <c r="L67" s="416"/>
      <c r="M67" s="416"/>
      <c r="N67" s="416"/>
      <c r="O67" s="416"/>
      <c r="P67" s="416"/>
      <c r="Q67" s="416"/>
      <c r="R67" s="416"/>
      <c r="S67" s="416"/>
      <c r="T67" s="416"/>
      <c r="U67" s="416"/>
      <c r="V67" s="416"/>
      <c r="W67" s="416"/>
      <c r="X67" s="416"/>
      <c r="Y67" s="416"/>
      <c r="Z67" s="416"/>
      <c r="AA67" s="416"/>
      <c r="AB67" s="416"/>
      <c r="AC67" s="423"/>
      <c r="AD67" s="533">
        <v>3</v>
      </c>
      <c r="AE67" s="534"/>
      <c r="AF67" s="417"/>
      <c r="AG67" s="418"/>
      <c r="AH67" s="421">
        <v>1</v>
      </c>
      <c r="AI67" s="418"/>
      <c r="AJ67" s="86"/>
      <c r="AK67" s="419">
        <v>108</v>
      </c>
      <c r="AL67" s="420"/>
      <c r="AM67" s="390">
        <v>54</v>
      </c>
      <c r="AN67" s="390"/>
      <c r="AO67" s="390">
        <v>36</v>
      </c>
      <c r="AP67" s="390"/>
      <c r="AQ67" s="390">
        <v>18</v>
      </c>
      <c r="AR67" s="390"/>
      <c r="AS67" s="390">
        <v>0</v>
      </c>
      <c r="AT67" s="390"/>
      <c r="AU67" s="390">
        <v>0</v>
      </c>
      <c r="AV67" s="390"/>
      <c r="AW67" s="407">
        <v>54</v>
      </c>
      <c r="AX67" s="408"/>
      <c r="AY67" s="206" t="s">
        <v>434</v>
      </c>
      <c r="AZ67" s="205"/>
      <c r="BA67" s="205"/>
      <c r="BB67" s="205"/>
      <c r="BC67" s="205"/>
      <c r="BD67" s="205"/>
      <c r="BE67" s="205"/>
      <c r="BF67" s="205"/>
      <c r="BG67" s="205"/>
      <c r="BH67" s="205"/>
      <c r="BI67" s="205"/>
      <c r="BJ67" s="207"/>
    </row>
    <row r="68" spans="1:62" s="24" customFormat="1" ht="12.75">
      <c r="A68" s="249"/>
      <c r="B68" s="110">
        <v>11</v>
      </c>
      <c r="C68" s="415" t="s">
        <v>445</v>
      </c>
      <c r="D68" s="416"/>
      <c r="E68" s="416"/>
      <c r="F68" s="494" t="s">
        <v>484</v>
      </c>
      <c r="G68" s="416"/>
      <c r="H68" s="416"/>
      <c r="I68" s="416"/>
      <c r="J68" s="416"/>
      <c r="K68" s="416"/>
      <c r="L68" s="416"/>
      <c r="M68" s="416"/>
      <c r="N68" s="416"/>
      <c r="O68" s="416"/>
      <c r="P68" s="416"/>
      <c r="Q68" s="416"/>
      <c r="R68" s="416"/>
      <c r="S68" s="416"/>
      <c r="T68" s="416"/>
      <c r="U68" s="416"/>
      <c r="V68" s="416"/>
      <c r="W68" s="416"/>
      <c r="X68" s="416"/>
      <c r="Y68" s="416"/>
      <c r="Z68" s="416"/>
      <c r="AA68" s="416"/>
      <c r="AB68" s="416"/>
      <c r="AC68" s="423"/>
      <c r="AD68" s="533">
        <v>4</v>
      </c>
      <c r="AE68" s="534"/>
      <c r="AF68" s="417">
        <v>4</v>
      </c>
      <c r="AG68" s="418"/>
      <c r="AH68" s="421"/>
      <c r="AI68" s="418"/>
      <c r="AJ68" s="86"/>
      <c r="AK68" s="419">
        <v>144</v>
      </c>
      <c r="AL68" s="420"/>
      <c r="AM68" s="390">
        <v>48</v>
      </c>
      <c r="AN68" s="390"/>
      <c r="AO68" s="390">
        <v>12</v>
      </c>
      <c r="AP68" s="390"/>
      <c r="AQ68" s="390">
        <v>0</v>
      </c>
      <c r="AR68" s="390"/>
      <c r="AS68" s="390">
        <v>0</v>
      </c>
      <c r="AT68" s="390"/>
      <c r="AU68" s="390">
        <v>36</v>
      </c>
      <c r="AV68" s="390"/>
      <c r="AW68" s="407">
        <v>96</v>
      </c>
      <c r="AX68" s="408"/>
      <c r="AY68" s="206"/>
      <c r="AZ68" s="205"/>
      <c r="BA68" s="205"/>
      <c r="BB68" s="205" t="s">
        <v>433</v>
      </c>
      <c r="BC68" s="205"/>
      <c r="BD68" s="205"/>
      <c r="BE68" s="205"/>
      <c r="BF68" s="205"/>
      <c r="BG68" s="205"/>
      <c r="BH68" s="205"/>
      <c r="BI68" s="205"/>
      <c r="BJ68" s="207"/>
    </row>
    <row r="69" spans="1:62" s="24" customFormat="1" ht="12.75">
      <c r="A69" s="249"/>
      <c r="B69" s="110">
        <v>12</v>
      </c>
      <c r="C69" s="415" t="s">
        <v>445</v>
      </c>
      <c r="D69" s="416"/>
      <c r="E69" s="416"/>
      <c r="F69" s="494" t="s">
        <v>448</v>
      </c>
      <c r="G69" s="416"/>
      <c r="H69" s="416"/>
      <c r="I69" s="416"/>
      <c r="J69" s="416"/>
      <c r="K69" s="416"/>
      <c r="L69" s="416"/>
      <c r="M69" s="416"/>
      <c r="N69" s="416"/>
      <c r="O69" s="416"/>
      <c r="P69" s="416"/>
      <c r="Q69" s="416"/>
      <c r="R69" s="416"/>
      <c r="S69" s="416"/>
      <c r="T69" s="416"/>
      <c r="U69" s="416"/>
      <c r="V69" s="416"/>
      <c r="W69" s="416"/>
      <c r="X69" s="416"/>
      <c r="Y69" s="416"/>
      <c r="Z69" s="416"/>
      <c r="AA69" s="416"/>
      <c r="AB69" s="416"/>
      <c r="AC69" s="423"/>
      <c r="AD69" s="533">
        <v>2</v>
      </c>
      <c r="AE69" s="534"/>
      <c r="AF69" s="417">
        <v>2</v>
      </c>
      <c r="AG69" s="418"/>
      <c r="AH69" s="421"/>
      <c r="AI69" s="418"/>
      <c r="AJ69" s="86"/>
      <c r="AK69" s="419">
        <f t="shared" si="3"/>
        <v>72</v>
      </c>
      <c r="AL69" s="528"/>
      <c r="AM69" s="390">
        <f t="shared" si="4"/>
        <v>68</v>
      </c>
      <c r="AN69" s="390"/>
      <c r="AO69" s="390">
        <v>34</v>
      </c>
      <c r="AP69" s="390"/>
      <c r="AQ69" s="390">
        <v>0</v>
      </c>
      <c r="AR69" s="390"/>
      <c r="AS69" s="390">
        <v>0</v>
      </c>
      <c r="AT69" s="390"/>
      <c r="AU69" s="390">
        <v>34</v>
      </c>
      <c r="AV69" s="390"/>
      <c r="AW69" s="407">
        <v>4</v>
      </c>
      <c r="AX69" s="408"/>
      <c r="AY69" s="206"/>
      <c r="AZ69" s="205" t="s">
        <v>433</v>
      </c>
      <c r="BA69" s="205"/>
      <c r="BB69" s="205"/>
      <c r="BC69" s="205"/>
      <c r="BD69" s="205"/>
      <c r="BE69" s="205"/>
      <c r="BF69" s="205"/>
      <c r="BG69" s="205"/>
      <c r="BH69" s="205"/>
      <c r="BI69" s="205"/>
      <c r="BJ69" s="207"/>
    </row>
    <row r="70" spans="1:62" s="24" customFormat="1" ht="12.75">
      <c r="A70" s="249"/>
      <c r="B70" s="110">
        <v>13</v>
      </c>
      <c r="C70" s="415" t="s">
        <v>445</v>
      </c>
      <c r="D70" s="416"/>
      <c r="E70" s="416"/>
      <c r="F70" s="494" t="s">
        <v>449</v>
      </c>
      <c r="G70" s="416"/>
      <c r="H70" s="416"/>
      <c r="I70" s="416"/>
      <c r="J70" s="416"/>
      <c r="K70" s="416"/>
      <c r="L70" s="416"/>
      <c r="M70" s="416"/>
      <c r="N70" s="416"/>
      <c r="O70" s="416"/>
      <c r="P70" s="416"/>
      <c r="Q70" s="416"/>
      <c r="R70" s="416"/>
      <c r="S70" s="416"/>
      <c r="T70" s="416"/>
      <c r="U70" s="416"/>
      <c r="V70" s="416"/>
      <c r="W70" s="416"/>
      <c r="X70" s="416"/>
      <c r="Y70" s="416"/>
      <c r="Z70" s="416"/>
      <c r="AA70" s="416"/>
      <c r="AB70" s="416"/>
      <c r="AC70" s="423"/>
      <c r="AD70" s="533">
        <v>2</v>
      </c>
      <c r="AE70" s="534"/>
      <c r="AF70" s="417"/>
      <c r="AG70" s="418"/>
      <c r="AH70" s="421">
        <v>1</v>
      </c>
      <c r="AI70" s="418"/>
      <c r="AJ70" s="86"/>
      <c r="AK70" s="419">
        <v>72</v>
      </c>
      <c r="AL70" s="420"/>
      <c r="AM70" s="390">
        <v>36</v>
      </c>
      <c r="AN70" s="390"/>
      <c r="AO70" s="390">
        <v>36</v>
      </c>
      <c r="AP70" s="390"/>
      <c r="AQ70" s="390">
        <v>0</v>
      </c>
      <c r="AR70" s="390"/>
      <c r="AS70" s="390">
        <v>0</v>
      </c>
      <c r="AT70" s="390"/>
      <c r="AU70" s="390">
        <v>0</v>
      </c>
      <c r="AV70" s="390"/>
      <c r="AW70" s="407">
        <v>36</v>
      </c>
      <c r="AX70" s="408"/>
      <c r="AY70" s="206" t="s">
        <v>425</v>
      </c>
      <c r="AZ70" s="205"/>
      <c r="BA70" s="205"/>
      <c r="BB70" s="205"/>
      <c r="BC70" s="205"/>
      <c r="BD70" s="205"/>
      <c r="BE70" s="205"/>
      <c r="BF70" s="205"/>
      <c r="BG70" s="205"/>
      <c r="BH70" s="205"/>
      <c r="BI70" s="205"/>
      <c r="BJ70" s="207"/>
    </row>
    <row r="71" spans="1:62" s="24" customFormat="1" ht="12.75">
      <c r="A71" s="249"/>
      <c r="B71" s="110">
        <v>14</v>
      </c>
      <c r="C71" s="415" t="s">
        <v>445</v>
      </c>
      <c r="D71" s="416"/>
      <c r="E71" s="416"/>
      <c r="F71" s="494" t="s">
        <v>450</v>
      </c>
      <c r="G71" s="416"/>
      <c r="H71" s="416"/>
      <c r="I71" s="416"/>
      <c r="J71" s="416"/>
      <c r="K71" s="416"/>
      <c r="L71" s="416"/>
      <c r="M71" s="416"/>
      <c r="N71" s="416"/>
      <c r="O71" s="416"/>
      <c r="P71" s="416"/>
      <c r="Q71" s="416"/>
      <c r="R71" s="416"/>
      <c r="S71" s="416"/>
      <c r="T71" s="416"/>
      <c r="U71" s="416"/>
      <c r="V71" s="416"/>
      <c r="W71" s="416"/>
      <c r="X71" s="416"/>
      <c r="Y71" s="416"/>
      <c r="Z71" s="416"/>
      <c r="AA71" s="416"/>
      <c r="AB71" s="416"/>
      <c r="AC71" s="423"/>
      <c r="AD71" s="533">
        <v>2</v>
      </c>
      <c r="AE71" s="534"/>
      <c r="AF71" s="417">
        <v>1</v>
      </c>
      <c r="AG71" s="418"/>
      <c r="AH71" s="421"/>
      <c r="AI71" s="418"/>
      <c r="AJ71" s="86"/>
      <c r="AK71" s="419">
        <f t="shared" si="3"/>
        <v>72</v>
      </c>
      <c r="AL71" s="528"/>
      <c r="AM71" s="390">
        <f t="shared" si="4"/>
        <v>36</v>
      </c>
      <c r="AN71" s="390"/>
      <c r="AO71" s="390">
        <v>36</v>
      </c>
      <c r="AP71" s="390"/>
      <c r="AQ71" s="390">
        <v>0</v>
      </c>
      <c r="AR71" s="390"/>
      <c r="AS71" s="390">
        <v>0</v>
      </c>
      <c r="AT71" s="390"/>
      <c r="AU71" s="390">
        <v>0</v>
      </c>
      <c r="AV71" s="390"/>
      <c r="AW71" s="407">
        <v>36</v>
      </c>
      <c r="AX71" s="408"/>
      <c r="AY71" s="206" t="s">
        <v>425</v>
      </c>
      <c r="AZ71" s="205"/>
      <c r="BA71" s="205"/>
      <c r="BB71" s="205"/>
      <c r="BC71" s="205"/>
      <c r="BD71" s="205"/>
      <c r="BE71" s="205"/>
      <c r="BF71" s="205"/>
      <c r="BG71" s="205"/>
      <c r="BH71" s="205"/>
      <c r="BI71" s="205"/>
      <c r="BJ71" s="207"/>
    </row>
    <row r="72" spans="1:62" s="24" customFormat="1" ht="12.75">
      <c r="A72" s="249"/>
      <c r="B72" s="110">
        <v>15</v>
      </c>
      <c r="C72" s="415" t="s">
        <v>445</v>
      </c>
      <c r="D72" s="416"/>
      <c r="E72" s="416"/>
      <c r="F72" s="494" t="s">
        <v>451</v>
      </c>
      <c r="G72" s="416"/>
      <c r="H72" s="416"/>
      <c r="I72" s="416"/>
      <c r="J72" s="416"/>
      <c r="K72" s="416"/>
      <c r="L72" s="416"/>
      <c r="M72" s="416"/>
      <c r="N72" s="416"/>
      <c r="O72" s="416"/>
      <c r="P72" s="416"/>
      <c r="Q72" s="416"/>
      <c r="R72" s="416"/>
      <c r="S72" s="416"/>
      <c r="T72" s="416"/>
      <c r="U72" s="416"/>
      <c r="V72" s="416"/>
      <c r="W72" s="416"/>
      <c r="X72" s="416"/>
      <c r="Y72" s="416"/>
      <c r="Z72" s="416"/>
      <c r="AA72" s="416"/>
      <c r="AB72" s="416"/>
      <c r="AC72" s="423"/>
      <c r="AD72" s="533">
        <v>2</v>
      </c>
      <c r="AE72" s="534"/>
      <c r="AF72" s="417">
        <v>2</v>
      </c>
      <c r="AG72" s="418"/>
      <c r="AH72" s="421"/>
      <c r="AI72" s="418"/>
      <c r="AJ72" s="86"/>
      <c r="AK72" s="419">
        <f t="shared" si="3"/>
        <v>72</v>
      </c>
      <c r="AL72" s="528"/>
      <c r="AM72" s="390">
        <f t="shared" si="4"/>
        <v>68</v>
      </c>
      <c r="AN72" s="390"/>
      <c r="AO72" s="390">
        <v>34</v>
      </c>
      <c r="AP72" s="390"/>
      <c r="AQ72" s="390">
        <v>0</v>
      </c>
      <c r="AR72" s="390"/>
      <c r="AS72" s="390">
        <v>34</v>
      </c>
      <c r="AT72" s="390"/>
      <c r="AU72" s="390">
        <v>0</v>
      </c>
      <c r="AV72" s="390"/>
      <c r="AW72" s="407">
        <v>4</v>
      </c>
      <c r="AX72" s="408"/>
      <c r="AY72" s="206"/>
      <c r="AZ72" s="205" t="s">
        <v>433</v>
      </c>
      <c r="BA72" s="205"/>
      <c r="BB72" s="205"/>
      <c r="BC72" s="205"/>
      <c r="BD72" s="205"/>
      <c r="BE72" s="205"/>
      <c r="BF72" s="205"/>
      <c r="BG72" s="205"/>
      <c r="BH72" s="205"/>
      <c r="BI72" s="205"/>
      <c r="BJ72" s="207"/>
    </row>
    <row r="73" spans="1:62" s="24" customFormat="1" ht="12.75">
      <c r="A73" s="249"/>
      <c r="B73" s="110">
        <v>16</v>
      </c>
      <c r="C73" s="415" t="s">
        <v>445</v>
      </c>
      <c r="D73" s="416"/>
      <c r="E73" s="416"/>
      <c r="F73" s="494" t="s">
        <v>452</v>
      </c>
      <c r="G73" s="416"/>
      <c r="H73" s="416"/>
      <c r="I73" s="416"/>
      <c r="J73" s="416"/>
      <c r="K73" s="416"/>
      <c r="L73" s="416"/>
      <c r="M73" s="416"/>
      <c r="N73" s="416"/>
      <c r="O73" s="416"/>
      <c r="P73" s="416"/>
      <c r="Q73" s="416"/>
      <c r="R73" s="416"/>
      <c r="S73" s="416"/>
      <c r="T73" s="416"/>
      <c r="U73" s="416"/>
      <c r="V73" s="416"/>
      <c r="W73" s="416"/>
      <c r="X73" s="416"/>
      <c r="Y73" s="416"/>
      <c r="Z73" s="416"/>
      <c r="AA73" s="416"/>
      <c r="AB73" s="416"/>
      <c r="AC73" s="423"/>
      <c r="AD73" s="533">
        <v>2</v>
      </c>
      <c r="AE73" s="534"/>
      <c r="AF73" s="417"/>
      <c r="AG73" s="418"/>
      <c r="AH73" s="421">
        <v>3</v>
      </c>
      <c r="AI73" s="418"/>
      <c r="AJ73" s="86"/>
      <c r="AK73" s="419">
        <f t="shared" si="3"/>
        <v>72</v>
      </c>
      <c r="AL73" s="528"/>
      <c r="AM73" s="390">
        <f t="shared" si="4"/>
        <v>54</v>
      </c>
      <c r="AN73" s="390"/>
      <c r="AO73" s="390">
        <v>18</v>
      </c>
      <c r="AP73" s="390"/>
      <c r="AQ73" s="390">
        <v>0</v>
      </c>
      <c r="AR73" s="390"/>
      <c r="AS73" s="390">
        <v>0</v>
      </c>
      <c r="AT73" s="390"/>
      <c r="AU73" s="390">
        <v>36</v>
      </c>
      <c r="AV73" s="390"/>
      <c r="AW73" s="407">
        <v>18</v>
      </c>
      <c r="AX73" s="408"/>
      <c r="AY73" s="206"/>
      <c r="AZ73" s="205"/>
      <c r="BA73" s="205" t="s">
        <v>434</v>
      </c>
      <c r="BB73" s="205"/>
      <c r="BC73" s="205"/>
      <c r="BD73" s="205"/>
      <c r="BE73" s="205"/>
      <c r="BF73" s="205"/>
      <c r="BG73" s="205"/>
      <c r="BH73" s="205"/>
      <c r="BI73" s="205"/>
      <c r="BJ73" s="207"/>
    </row>
    <row r="74" spans="1:62" s="24" customFormat="1" ht="12.75">
      <c r="A74" s="249"/>
      <c r="B74" s="110">
        <v>17</v>
      </c>
      <c r="C74" s="415" t="s">
        <v>445</v>
      </c>
      <c r="D74" s="416"/>
      <c r="E74" s="416"/>
      <c r="F74" s="494" t="s">
        <v>453</v>
      </c>
      <c r="G74" s="416"/>
      <c r="H74" s="416"/>
      <c r="I74" s="416"/>
      <c r="J74" s="416"/>
      <c r="K74" s="416"/>
      <c r="L74" s="416"/>
      <c r="M74" s="416"/>
      <c r="N74" s="416"/>
      <c r="O74" s="416"/>
      <c r="P74" s="416"/>
      <c r="Q74" s="416"/>
      <c r="R74" s="416"/>
      <c r="S74" s="416"/>
      <c r="T74" s="416"/>
      <c r="U74" s="416"/>
      <c r="V74" s="416"/>
      <c r="W74" s="416"/>
      <c r="X74" s="416"/>
      <c r="Y74" s="416"/>
      <c r="Z74" s="416"/>
      <c r="AA74" s="416"/>
      <c r="AB74" s="416"/>
      <c r="AC74" s="423"/>
      <c r="AD74" s="533">
        <v>11</v>
      </c>
      <c r="AE74" s="534"/>
      <c r="AF74" s="417"/>
      <c r="AG74" s="418"/>
      <c r="AH74" s="421" t="s">
        <v>455</v>
      </c>
      <c r="AI74" s="566"/>
      <c r="AJ74" s="86"/>
      <c r="AK74" s="419">
        <f t="shared" si="3"/>
        <v>396</v>
      </c>
      <c r="AL74" s="528"/>
      <c r="AM74" s="390">
        <f t="shared" si="4"/>
        <v>214</v>
      </c>
      <c r="AN74" s="390"/>
      <c r="AO74" s="390">
        <v>94</v>
      </c>
      <c r="AP74" s="390"/>
      <c r="AQ74" s="390">
        <v>24</v>
      </c>
      <c r="AR74" s="390"/>
      <c r="AS74" s="390">
        <v>0</v>
      </c>
      <c r="AT74" s="390"/>
      <c r="AU74" s="390">
        <v>96</v>
      </c>
      <c r="AV74" s="390"/>
      <c r="AW74" s="407">
        <v>182</v>
      </c>
      <c r="AX74" s="408"/>
      <c r="AY74" s="206"/>
      <c r="AZ74" s="205" t="s">
        <v>425</v>
      </c>
      <c r="BA74" s="205" t="s">
        <v>454</v>
      </c>
      <c r="BB74" s="205" t="s">
        <v>454</v>
      </c>
      <c r="BC74" s="205"/>
      <c r="BD74" s="205"/>
      <c r="BE74" s="205"/>
      <c r="BF74" s="205"/>
      <c r="BG74" s="205"/>
      <c r="BH74" s="205"/>
      <c r="BI74" s="205"/>
      <c r="BJ74" s="207"/>
    </row>
    <row r="75" spans="1:62" s="24" customFormat="1" ht="12.75">
      <c r="A75" s="249"/>
      <c r="B75" s="110">
        <v>18</v>
      </c>
      <c r="C75" s="415" t="s">
        <v>445</v>
      </c>
      <c r="D75" s="416"/>
      <c r="E75" s="416"/>
      <c r="F75" s="494" t="s">
        <v>456</v>
      </c>
      <c r="G75" s="416"/>
      <c r="H75" s="416"/>
      <c r="I75" s="416"/>
      <c r="J75" s="416"/>
      <c r="K75" s="416"/>
      <c r="L75" s="416"/>
      <c r="M75" s="416"/>
      <c r="N75" s="416"/>
      <c r="O75" s="416"/>
      <c r="P75" s="416"/>
      <c r="Q75" s="416"/>
      <c r="R75" s="416"/>
      <c r="S75" s="416"/>
      <c r="T75" s="416"/>
      <c r="U75" s="416"/>
      <c r="V75" s="416"/>
      <c r="W75" s="416"/>
      <c r="X75" s="416"/>
      <c r="Y75" s="416"/>
      <c r="Z75" s="416"/>
      <c r="AA75" s="416"/>
      <c r="AB75" s="416"/>
      <c r="AC75" s="423"/>
      <c r="AD75" s="533">
        <v>2</v>
      </c>
      <c r="AE75" s="534"/>
      <c r="AF75" s="417">
        <v>3</v>
      </c>
      <c r="AG75" s="418"/>
      <c r="AH75" s="421"/>
      <c r="AI75" s="418"/>
      <c r="AJ75" s="86"/>
      <c r="AK75" s="419">
        <f t="shared" si="3"/>
        <v>72</v>
      </c>
      <c r="AL75" s="528"/>
      <c r="AM75" s="390">
        <f t="shared" si="4"/>
        <v>36</v>
      </c>
      <c r="AN75" s="390"/>
      <c r="AO75" s="390">
        <v>36</v>
      </c>
      <c r="AP75" s="390"/>
      <c r="AQ75" s="390">
        <v>0</v>
      </c>
      <c r="AR75" s="390"/>
      <c r="AS75" s="390">
        <v>0</v>
      </c>
      <c r="AT75" s="390"/>
      <c r="AU75" s="390">
        <v>0</v>
      </c>
      <c r="AV75" s="390"/>
      <c r="AW75" s="407">
        <v>36</v>
      </c>
      <c r="AX75" s="408"/>
      <c r="AY75" s="206"/>
      <c r="AZ75" s="205"/>
      <c r="BA75" s="205" t="s">
        <v>425</v>
      </c>
      <c r="BB75" s="205"/>
      <c r="BC75" s="205"/>
      <c r="BD75" s="205"/>
      <c r="BE75" s="205"/>
      <c r="BF75" s="205"/>
      <c r="BG75" s="205"/>
      <c r="BH75" s="205"/>
      <c r="BI75" s="205"/>
      <c r="BJ75" s="207"/>
    </row>
    <row r="76" spans="2:62" s="27" customFormat="1" ht="12" customHeight="1">
      <c r="B76" s="102"/>
      <c r="C76" s="424" t="s">
        <v>457</v>
      </c>
      <c r="D76" s="416"/>
      <c r="E76" s="416"/>
      <c r="F76" s="422" t="s">
        <v>458</v>
      </c>
      <c r="G76" s="416"/>
      <c r="H76" s="416"/>
      <c r="I76" s="416"/>
      <c r="J76" s="416"/>
      <c r="K76" s="416"/>
      <c r="L76" s="416"/>
      <c r="M76" s="416"/>
      <c r="N76" s="416"/>
      <c r="O76" s="416"/>
      <c r="P76" s="416"/>
      <c r="Q76" s="416"/>
      <c r="R76" s="416"/>
      <c r="S76" s="416"/>
      <c r="T76" s="416"/>
      <c r="U76" s="416"/>
      <c r="V76" s="416"/>
      <c r="W76" s="416"/>
      <c r="X76" s="416"/>
      <c r="Y76" s="416"/>
      <c r="Z76" s="416"/>
      <c r="AA76" s="416"/>
      <c r="AB76" s="416"/>
      <c r="AC76" s="423"/>
      <c r="AD76" s="554">
        <v>48</v>
      </c>
      <c r="AE76" s="555"/>
      <c r="AF76" s="405"/>
      <c r="AG76" s="425"/>
      <c r="AH76" s="483"/>
      <c r="AI76" s="425"/>
      <c r="AJ76" s="103"/>
      <c r="AK76" s="431">
        <f t="shared" si="3"/>
        <v>1728</v>
      </c>
      <c r="AL76" s="425"/>
      <c r="AM76" s="414">
        <f t="shared" si="4"/>
        <v>130</v>
      </c>
      <c r="AN76" s="414"/>
      <c r="AO76" s="414">
        <v>0</v>
      </c>
      <c r="AP76" s="414"/>
      <c r="AQ76" s="414">
        <v>0</v>
      </c>
      <c r="AR76" s="414"/>
      <c r="AS76" s="414">
        <v>0</v>
      </c>
      <c r="AT76" s="414"/>
      <c r="AU76" s="414">
        <v>130</v>
      </c>
      <c r="AV76" s="414"/>
      <c r="AW76" s="405">
        <v>1598</v>
      </c>
      <c r="AX76" s="406"/>
      <c r="AY76" s="104"/>
      <c r="AZ76" s="105"/>
      <c r="BA76" s="105"/>
      <c r="BB76" s="105"/>
      <c r="BC76" s="105"/>
      <c r="BD76" s="105"/>
      <c r="BE76" s="105"/>
      <c r="BF76" s="105"/>
      <c r="BG76" s="105"/>
      <c r="BH76" s="105"/>
      <c r="BI76" s="105"/>
      <c r="BJ76" s="106"/>
    </row>
    <row r="77" spans="2:62" s="27" customFormat="1" ht="12" customHeight="1">
      <c r="B77" s="102"/>
      <c r="C77" s="424" t="s">
        <v>459</v>
      </c>
      <c r="D77" s="416"/>
      <c r="E77" s="416"/>
      <c r="F77" s="422" t="s">
        <v>460</v>
      </c>
      <c r="G77" s="416"/>
      <c r="H77" s="416"/>
      <c r="I77" s="416"/>
      <c r="J77" s="416"/>
      <c r="K77" s="416"/>
      <c r="L77" s="416"/>
      <c r="M77" s="416"/>
      <c r="N77" s="416"/>
      <c r="O77" s="416"/>
      <c r="P77" s="416"/>
      <c r="Q77" s="416"/>
      <c r="R77" s="416"/>
      <c r="S77" s="416"/>
      <c r="T77" s="416"/>
      <c r="U77" s="416"/>
      <c r="V77" s="416"/>
      <c r="W77" s="416"/>
      <c r="X77" s="416"/>
      <c r="Y77" s="416"/>
      <c r="Z77" s="416"/>
      <c r="AA77" s="416"/>
      <c r="AB77" s="416"/>
      <c r="AC77" s="423"/>
      <c r="AD77" s="554">
        <v>6</v>
      </c>
      <c r="AE77" s="555"/>
      <c r="AF77" s="405"/>
      <c r="AG77" s="425"/>
      <c r="AH77" s="483"/>
      <c r="AI77" s="425"/>
      <c r="AJ77" s="103"/>
      <c r="AK77" s="431">
        <f t="shared" si="3"/>
        <v>216</v>
      </c>
      <c r="AL77" s="425"/>
      <c r="AM77" s="414">
        <f t="shared" si="4"/>
        <v>0</v>
      </c>
      <c r="AN77" s="414"/>
      <c r="AO77" s="414">
        <v>0</v>
      </c>
      <c r="AP77" s="414"/>
      <c r="AQ77" s="414">
        <v>0</v>
      </c>
      <c r="AR77" s="414"/>
      <c r="AS77" s="414">
        <v>0</v>
      </c>
      <c r="AT77" s="414"/>
      <c r="AU77" s="414">
        <v>0</v>
      </c>
      <c r="AV77" s="414"/>
      <c r="AW77" s="405">
        <v>216</v>
      </c>
      <c r="AX77" s="406"/>
      <c r="AY77" s="104"/>
      <c r="AZ77" s="105"/>
      <c r="BA77" s="105"/>
      <c r="BB77" s="105"/>
      <c r="BC77" s="105"/>
      <c r="BD77" s="105"/>
      <c r="BE77" s="105"/>
      <c r="BF77" s="105"/>
      <c r="BG77" s="105"/>
      <c r="BH77" s="105"/>
      <c r="BI77" s="105"/>
      <c r="BJ77" s="106"/>
    </row>
    <row r="78" spans="1:62" s="24" customFormat="1" ht="12.75">
      <c r="A78" s="249"/>
      <c r="B78" s="110">
        <v>19</v>
      </c>
      <c r="C78" s="415" t="s">
        <v>459</v>
      </c>
      <c r="D78" s="416"/>
      <c r="E78" s="416"/>
      <c r="F78" s="494" t="s">
        <v>461</v>
      </c>
      <c r="G78" s="416"/>
      <c r="H78" s="416"/>
      <c r="I78" s="416"/>
      <c r="J78" s="416"/>
      <c r="K78" s="416"/>
      <c r="L78" s="416"/>
      <c r="M78" s="416"/>
      <c r="N78" s="416"/>
      <c r="O78" s="416"/>
      <c r="P78" s="416"/>
      <c r="Q78" s="416"/>
      <c r="R78" s="416"/>
      <c r="S78" s="416"/>
      <c r="T78" s="416"/>
      <c r="U78" s="416"/>
      <c r="V78" s="416"/>
      <c r="W78" s="416"/>
      <c r="X78" s="416"/>
      <c r="Y78" s="416"/>
      <c r="Z78" s="416"/>
      <c r="AA78" s="416"/>
      <c r="AB78" s="416"/>
      <c r="AC78" s="423"/>
      <c r="AD78" s="533">
        <v>3</v>
      </c>
      <c r="AE78" s="534"/>
      <c r="AF78" s="417">
        <v>4</v>
      </c>
      <c r="AG78" s="418"/>
      <c r="AH78" s="421"/>
      <c r="AI78" s="418"/>
      <c r="AJ78" s="86"/>
      <c r="AK78" s="419">
        <f t="shared" si="3"/>
        <v>108</v>
      </c>
      <c r="AL78" s="528"/>
      <c r="AM78" s="390">
        <f t="shared" si="4"/>
        <v>0</v>
      </c>
      <c r="AN78" s="390"/>
      <c r="AO78" s="390">
        <v>0</v>
      </c>
      <c r="AP78" s="390"/>
      <c r="AQ78" s="390">
        <v>0</v>
      </c>
      <c r="AR78" s="390"/>
      <c r="AS78" s="390">
        <v>0</v>
      </c>
      <c r="AT78" s="390"/>
      <c r="AU78" s="390">
        <v>0</v>
      </c>
      <c r="AV78" s="390"/>
      <c r="AW78" s="407">
        <v>108</v>
      </c>
      <c r="AX78" s="408"/>
      <c r="AY78" s="206"/>
      <c r="AZ78" s="205"/>
      <c r="BA78" s="205"/>
      <c r="BB78" s="205" t="s">
        <v>462</v>
      </c>
      <c r="BC78" s="205"/>
      <c r="BD78" s="205"/>
      <c r="BE78" s="205"/>
      <c r="BF78" s="205"/>
      <c r="BG78" s="205"/>
      <c r="BH78" s="205"/>
      <c r="BI78" s="205"/>
      <c r="BJ78" s="207"/>
    </row>
    <row r="79" spans="1:62" s="24" customFormat="1" ht="12.75">
      <c r="A79" s="249"/>
      <c r="B79" s="110">
        <v>20</v>
      </c>
      <c r="C79" s="415" t="s">
        <v>459</v>
      </c>
      <c r="D79" s="416"/>
      <c r="E79" s="416"/>
      <c r="F79" s="494" t="s">
        <v>463</v>
      </c>
      <c r="G79" s="416"/>
      <c r="H79" s="416"/>
      <c r="I79" s="416"/>
      <c r="J79" s="416"/>
      <c r="K79" s="416"/>
      <c r="L79" s="416"/>
      <c r="M79" s="416"/>
      <c r="N79" s="416"/>
      <c r="O79" s="416"/>
      <c r="P79" s="416"/>
      <c r="Q79" s="416"/>
      <c r="R79" s="416"/>
      <c r="S79" s="416"/>
      <c r="T79" s="416"/>
      <c r="U79" s="416"/>
      <c r="V79" s="416"/>
      <c r="W79" s="416"/>
      <c r="X79" s="416"/>
      <c r="Y79" s="416"/>
      <c r="Z79" s="416"/>
      <c r="AA79" s="416"/>
      <c r="AB79" s="416"/>
      <c r="AC79" s="423"/>
      <c r="AD79" s="533">
        <v>3</v>
      </c>
      <c r="AE79" s="534"/>
      <c r="AF79" s="417"/>
      <c r="AG79" s="418"/>
      <c r="AH79" s="421">
        <v>2</v>
      </c>
      <c r="AI79" s="418"/>
      <c r="AJ79" s="86"/>
      <c r="AK79" s="419">
        <f t="shared" si="3"/>
        <v>108</v>
      </c>
      <c r="AL79" s="528"/>
      <c r="AM79" s="390">
        <f t="shared" si="4"/>
        <v>0</v>
      </c>
      <c r="AN79" s="390"/>
      <c r="AO79" s="390">
        <v>0</v>
      </c>
      <c r="AP79" s="390"/>
      <c r="AQ79" s="390">
        <v>0</v>
      </c>
      <c r="AR79" s="390"/>
      <c r="AS79" s="390">
        <v>0</v>
      </c>
      <c r="AT79" s="390"/>
      <c r="AU79" s="390">
        <v>0</v>
      </c>
      <c r="AV79" s="390"/>
      <c r="AW79" s="407">
        <v>108</v>
      </c>
      <c r="AX79" s="408"/>
      <c r="AY79" s="206"/>
      <c r="AZ79" s="205" t="s">
        <v>462</v>
      </c>
      <c r="BA79" s="205"/>
      <c r="BB79" s="205"/>
      <c r="BC79" s="205"/>
      <c r="BD79" s="205"/>
      <c r="BE79" s="205"/>
      <c r="BF79" s="205"/>
      <c r="BG79" s="205"/>
      <c r="BH79" s="205"/>
      <c r="BI79" s="205"/>
      <c r="BJ79" s="207"/>
    </row>
    <row r="80" spans="2:62" s="27" customFormat="1" ht="12" customHeight="1">
      <c r="B80" s="102"/>
      <c r="C80" s="424" t="s">
        <v>464</v>
      </c>
      <c r="D80" s="416"/>
      <c r="E80" s="416"/>
      <c r="F80" s="422" t="s">
        <v>465</v>
      </c>
      <c r="G80" s="416"/>
      <c r="H80" s="416"/>
      <c r="I80" s="416"/>
      <c r="J80" s="416"/>
      <c r="K80" s="416"/>
      <c r="L80" s="416"/>
      <c r="M80" s="416"/>
      <c r="N80" s="416"/>
      <c r="O80" s="416"/>
      <c r="P80" s="416"/>
      <c r="Q80" s="416"/>
      <c r="R80" s="416"/>
      <c r="S80" s="416"/>
      <c r="T80" s="416"/>
      <c r="U80" s="416"/>
      <c r="V80" s="416"/>
      <c r="W80" s="416"/>
      <c r="X80" s="416"/>
      <c r="Y80" s="416"/>
      <c r="Z80" s="416"/>
      <c r="AA80" s="416"/>
      <c r="AB80" s="416"/>
      <c r="AC80" s="423"/>
      <c r="AD80" s="554">
        <v>42</v>
      </c>
      <c r="AE80" s="555"/>
      <c r="AF80" s="405"/>
      <c r="AG80" s="425"/>
      <c r="AH80" s="483"/>
      <c r="AI80" s="425"/>
      <c r="AJ80" s="103"/>
      <c r="AK80" s="431">
        <f t="shared" si="3"/>
        <v>1512</v>
      </c>
      <c r="AL80" s="425"/>
      <c r="AM80" s="414">
        <f t="shared" si="4"/>
        <v>130</v>
      </c>
      <c r="AN80" s="414"/>
      <c r="AO80" s="414">
        <v>0</v>
      </c>
      <c r="AP80" s="414"/>
      <c r="AQ80" s="414">
        <v>0</v>
      </c>
      <c r="AR80" s="414"/>
      <c r="AS80" s="414">
        <v>0</v>
      </c>
      <c r="AT80" s="414"/>
      <c r="AU80" s="414">
        <v>130</v>
      </c>
      <c r="AV80" s="414"/>
      <c r="AW80" s="405">
        <v>1382</v>
      </c>
      <c r="AX80" s="406"/>
      <c r="AY80" s="104"/>
      <c r="AZ80" s="105"/>
      <c r="BA80" s="105"/>
      <c r="BB80" s="105"/>
      <c r="BC80" s="105"/>
      <c r="BD80" s="105"/>
      <c r="BE80" s="105"/>
      <c r="BF80" s="105"/>
      <c r="BG80" s="105"/>
      <c r="BH80" s="105"/>
      <c r="BI80" s="105"/>
      <c r="BJ80" s="106"/>
    </row>
    <row r="81" spans="1:62" s="24" customFormat="1" ht="12.75">
      <c r="A81" s="249"/>
      <c r="B81" s="110">
        <v>21</v>
      </c>
      <c r="C81" s="415" t="s">
        <v>464</v>
      </c>
      <c r="D81" s="416"/>
      <c r="E81" s="416"/>
      <c r="F81" s="494" t="s">
        <v>487</v>
      </c>
      <c r="G81" s="416"/>
      <c r="H81" s="416"/>
      <c r="I81" s="416"/>
      <c r="J81" s="416"/>
      <c r="K81" s="416"/>
      <c r="L81" s="416"/>
      <c r="M81" s="416"/>
      <c r="N81" s="416"/>
      <c r="O81" s="416"/>
      <c r="P81" s="416"/>
      <c r="Q81" s="416"/>
      <c r="R81" s="416"/>
      <c r="S81" s="416"/>
      <c r="T81" s="416"/>
      <c r="U81" s="416"/>
      <c r="V81" s="416"/>
      <c r="W81" s="416"/>
      <c r="X81" s="416"/>
      <c r="Y81" s="416"/>
      <c r="Z81" s="416"/>
      <c r="AA81" s="416"/>
      <c r="AB81" s="416"/>
      <c r="AC81" s="423"/>
      <c r="AD81" s="533">
        <v>34</v>
      </c>
      <c r="AE81" s="534"/>
      <c r="AF81" s="417"/>
      <c r="AG81" s="418"/>
      <c r="AH81" s="421"/>
      <c r="AI81" s="418"/>
      <c r="AJ81" s="86">
        <v>2</v>
      </c>
      <c r="AK81" s="419">
        <f t="shared" si="3"/>
        <v>1224</v>
      </c>
      <c r="AL81" s="528"/>
      <c r="AM81" s="390">
        <f t="shared" si="4"/>
        <v>0</v>
      </c>
      <c r="AN81" s="390"/>
      <c r="AO81" s="390">
        <v>0</v>
      </c>
      <c r="AP81" s="390"/>
      <c r="AQ81" s="390">
        <v>0</v>
      </c>
      <c r="AR81" s="390"/>
      <c r="AS81" s="390">
        <v>0</v>
      </c>
      <c r="AT81" s="390"/>
      <c r="AU81" s="390">
        <v>0</v>
      </c>
      <c r="AV81" s="390"/>
      <c r="AW81" s="407">
        <v>1224</v>
      </c>
      <c r="AX81" s="408"/>
      <c r="AY81" s="206" t="s">
        <v>462</v>
      </c>
      <c r="AZ81" s="205" t="s">
        <v>462</v>
      </c>
      <c r="BA81" s="205" t="s">
        <v>462</v>
      </c>
      <c r="BB81" s="205" t="s">
        <v>462</v>
      </c>
      <c r="BC81" s="205"/>
      <c r="BD81" s="205"/>
      <c r="BE81" s="205"/>
      <c r="BF81" s="205"/>
      <c r="BG81" s="205"/>
      <c r="BH81" s="205"/>
      <c r="BI81" s="205"/>
      <c r="BJ81" s="207"/>
    </row>
    <row r="82" spans="1:62" s="24" customFormat="1" ht="12.75">
      <c r="A82" s="249"/>
      <c r="B82" s="110">
        <v>22</v>
      </c>
      <c r="C82" s="415" t="s">
        <v>464</v>
      </c>
      <c r="D82" s="416"/>
      <c r="E82" s="416"/>
      <c r="F82" s="494" t="s">
        <v>466</v>
      </c>
      <c r="G82" s="416"/>
      <c r="H82" s="416"/>
      <c r="I82" s="416"/>
      <c r="J82" s="416"/>
      <c r="K82" s="416"/>
      <c r="L82" s="416"/>
      <c r="M82" s="416"/>
      <c r="N82" s="416"/>
      <c r="O82" s="416"/>
      <c r="P82" s="416"/>
      <c r="Q82" s="416"/>
      <c r="R82" s="416"/>
      <c r="S82" s="416"/>
      <c r="T82" s="416"/>
      <c r="U82" s="416"/>
      <c r="V82" s="416"/>
      <c r="W82" s="416"/>
      <c r="X82" s="416"/>
      <c r="Y82" s="416"/>
      <c r="Z82" s="416"/>
      <c r="AA82" s="416"/>
      <c r="AB82" s="416"/>
      <c r="AC82" s="423"/>
      <c r="AD82" s="533">
        <v>8</v>
      </c>
      <c r="AE82" s="534"/>
      <c r="AF82" s="417"/>
      <c r="AG82" s="418"/>
      <c r="AH82" s="421" t="s">
        <v>467</v>
      </c>
      <c r="AI82" s="418"/>
      <c r="AJ82" s="86"/>
      <c r="AK82" s="419">
        <f t="shared" si="3"/>
        <v>288</v>
      </c>
      <c r="AL82" s="528"/>
      <c r="AM82" s="390">
        <f t="shared" si="4"/>
        <v>130</v>
      </c>
      <c r="AN82" s="390"/>
      <c r="AO82" s="390">
        <v>0</v>
      </c>
      <c r="AP82" s="390"/>
      <c r="AQ82" s="390">
        <v>0</v>
      </c>
      <c r="AR82" s="390"/>
      <c r="AS82" s="390">
        <v>0</v>
      </c>
      <c r="AT82" s="390"/>
      <c r="AU82" s="390">
        <v>130</v>
      </c>
      <c r="AV82" s="390"/>
      <c r="AW82" s="407">
        <v>158</v>
      </c>
      <c r="AX82" s="408"/>
      <c r="AY82" s="206" t="s">
        <v>425</v>
      </c>
      <c r="AZ82" s="205" t="s">
        <v>425</v>
      </c>
      <c r="BA82" s="205" t="s">
        <v>425</v>
      </c>
      <c r="BB82" s="205" t="s">
        <v>425</v>
      </c>
      <c r="BC82" s="205"/>
      <c r="BD82" s="205"/>
      <c r="BE82" s="205"/>
      <c r="BF82" s="205"/>
      <c r="BG82" s="205"/>
      <c r="BH82" s="205"/>
      <c r="BI82" s="205"/>
      <c r="BJ82" s="207"/>
    </row>
    <row r="83" spans="2:62" s="27" customFormat="1" ht="12" customHeight="1">
      <c r="B83" s="102"/>
      <c r="C83" s="424" t="s">
        <v>468</v>
      </c>
      <c r="D83" s="416"/>
      <c r="E83" s="416"/>
      <c r="F83" s="422" t="s">
        <v>469</v>
      </c>
      <c r="G83" s="416"/>
      <c r="H83" s="416"/>
      <c r="I83" s="416"/>
      <c r="J83" s="416"/>
      <c r="K83" s="416"/>
      <c r="L83" s="416"/>
      <c r="M83" s="416"/>
      <c r="N83" s="416"/>
      <c r="O83" s="416"/>
      <c r="P83" s="416"/>
      <c r="Q83" s="416"/>
      <c r="R83" s="416"/>
      <c r="S83" s="416"/>
      <c r="T83" s="416"/>
      <c r="U83" s="416"/>
      <c r="V83" s="416"/>
      <c r="W83" s="416"/>
      <c r="X83" s="416"/>
      <c r="Y83" s="416"/>
      <c r="Z83" s="416"/>
      <c r="AA83" s="416"/>
      <c r="AB83" s="416"/>
      <c r="AC83" s="423"/>
      <c r="AD83" s="554">
        <v>9</v>
      </c>
      <c r="AE83" s="555"/>
      <c r="AF83" s="405"/>
      <c r="AG83" s="425"/>
      <c r="AH83" s="483"/>
      <c r="AI83" s="425"/>
      <c r="AJ83" s="103"/>
      <c r="AK83" s="431">
        <f>AK84+AK86</f>
        <v>324</v>
      </c>
      <c r="AL83" s="425"/>
      <c r="AM83" s="414">
        <f t="shared" si="4"/>
        <v>0</v>
      </c>
      <c r="AN83" s="414"/>
      <c r="AO83" s="414">
        <v>0</v>
      </c>
      <c r="AP83" s="414"/>
      <c r="AQ83" s="414">
        <v>0</v>
      </c>
      <c r="AR83" s="414"/>
      <c r="AS83" s="414">
        <v>0</v>
      </c>
      <c r="AT83" s="414"/>
      <c r="AU83" s="414">
        <v>0</v>
      </c>
      <c r="AV83" s="414"/>
      <c r="AW83" s="405">
        <f>AW84+AW86</f>
        <v>324</v>
      </c>
      <c r="AX83" s="406"/>
      <c r="AY83" s="104"/>
      <c r="AZ83" s="105"/>
      <c r="BA83" s="105"/>
      <c r="BB83" s="105"/>
      <c r="BC83" s="105"/>
      <c r="BD83" s="105"/>
      <c r="BE83" s="105"/>
      <c r="BF83" s="105"/>
      <c r="BG83" s="105"/>
      <c r="BH83" s="105"/>
      <c r="BI83" s="105"/>
      <c r="BJ83" s="106"/>
    </row>
    <row r="84" spans="2:62" s="27" customFormat="1" ht="12" customHeight="1">
      <c r="B84" s="102"/>
      <c r="C84" s="424" t="s">
        <v>470</v>
      </c>
      <c r="D84" s="416"/>
      <c r="E84" s="416"/>
      <c r="F84" s="422" t="s">
        <v>471</v>
      </c>
      <c r="G84" s="416"/>
      <c r="H84" s="416"/>
      <c r="I84" s="416"/>
      <c r="J84" s="416"/>
      <c r="K84" s="416"/>
      <c r="L84" s="416"/>
      <c r="M84" s="416"/>
      <c r="N84" s="416"/>
      <c r="O84" s="416"/>
      <c r="P84" s="416"/>
      <c r="Q84" s="416"/>
      <c r="R84" s="416"/>
      <c r="S84" s="416"/>
      <c r="T84" s="416"/>
      <c r="U84" s="416"/>
      <c r="V84" s="416"/>
      <c r="W84" s="416"/>
      <c r="X84" s="416"/>
      <c r="Y84" s="416"/>
      <c r="Z84" s="416"/>
      <c r="AA84" s="416"/>
      <c r="AB84" s="416"/>
      <c r="AC84" s="423"/>
      <c r="AD84" s="554">
        <v>3</v>
      </c>
      <c r="AE84" s="555"/>
      <c r="AF84" s="405"/>
      <c r="AG84" s="425"/>
      <c r="AH84" s="483"/>
      <c r="AI84" s="425"/>
      <c r="AJ84" s="103"/>
      <c r="AK84" s="431">
        <f t="shared" si="3"/>
        <v>108</v>
      </c>
      <c r="AL84" s="425"/>
      <c r="AM84" s="414">
        <f t="shared" si="4"/>
        <v>0</v>
      </c>
      <c r="AN84" s="414"/>
      <c r="AO84" s="414">
        <v>0</v>
      </c>
      <c r="AP84" s="414"/>
      <c r="AQ84" s="414">
        <v>0</v>
      </c>
      <c r="AR84" s="414"/>
      <c r="AS84" s="414">
        <v>0</v>
      </c>
      <c r="AT84" s="414"/>
      <c r="AU84" s="414">
        <v>0</v>
      </c>
      <c r="AV84" s="414"/>
      <c r="AW84" s="405">
        <v>108</v>
      </c>
      <c r="AX84" s="406"/>
      <c r="AY84" s="104"/>
      <c r="AZ84" s="105"/>
      <c r="BA84" s="105"/>
      <c r="BB84" s="105"/>
      <c r="BC84" s="105"/>
      <c r="BD84" s="105"/>
      <c r="BE84" s="105"/>
      <c r="BF84" s="105"/>
      <c r="BG84" s="105"/>
      <c r="BH84" s="105"/>
      <c r="BI84" s="105"/>
      <c r="BJ84" s="106"/>
    </row>
    <row r="85" spans="1:62" s="24" customFormat="1" ht="12.75">
      <c r="A85" s="249"/>
      <c r="B85" s="110">
        <v>23</v>
      </c>
      <c r="C85" s="415" t="s">
        <v>470</v>
      </c>
      <c r="D85" s="416"/>
      <c r="E85" s="416"/>
      <c r="F85" s="494" t="s">
        <v>472</v>
      </c>
      <c r="G85" s="416"/>
      <c r="H85" s="416"/>
      <c r="I85" s="416"/>
      <c r="J85" s="416"/>
      <c r="K85" s="416"/>
      <c r="L85" s="416"/>
      <c r="M85" s="416"/>
      <c r="N85" s="416"/>
      <c r="O85" s="416"/>
      <c r="P85" s="416"/>
      <c r="Q85" s="416"/>
      <c r="R85" s="416"/>
      <c r="S85" s="416"/>
      <c r="T85" s="416"/>
      <c r="U85" s="416"/>
      <c r="V85" s="416"/>
      <c r="W85" s="416"/>
      <c r="X85" s="416"/>
      <c r="Y85" s="416"/>
      <c r="Z85" s="416"/>
      <c r="AA85" s="416"/>
      <c r="AB85" s="416"/>
      <c r="AC85" s="423"/>
      <c r="AD85" s="533">
        <v>3</v>
      </c>
      <c r="AE85" s="534"/>
      <c r="AF85" s="417">
        <v>4</v>
      </c>
      <c r="AG85" s="418"/>
      <c r="AH85" s="421"/>
      <c r="AI85" s="418"/>
      <c r="AJ85" s="86"/>
      <c r="AK85" s="419">
        <f t="shared" si="3"/>
        <v>108</v>
      </c>
      <c r="AL85" s="528"/>
      <c r="AM85" s="390">
        <f t="shared" si="4"/>
        <v>0</v>
      </c>
      <c r="AN85" s="390"/>
      <c r="AO85" s="390">
        <v>0</v>
      </c>
      <c r="AP85" s="390"/>
      <c r="AQ85" s="390">
        <v>0</v>
      </c>
      <c r="AR85" s="390"/>
      <c r="AS85" s="390">
        <v>0</v>
      </c>
      <c r="AT85" s="390"/>
      <c r="AU85" s="390">
        <v>0</v>
      </c>
      <c r="AV85" s="390"/>
      <c r="AW85" s="407">
        <v>108</v>
      </c>
      <c r="AX85" s="408"/>
      <c r="AY85" s="206"/>
      <c r="AZ85" s="205"/>
      <c r="BA85" s="205"/>
      <c r="BB85" s="205" t="s">
        <v>462</v>
      </c>
      <c r="BC85" s="205"/>
      <c r="BD85" s="205"/>
      <c r="BE85" s="205"/>
      <c r="BF85" s="205"/>
      <c r="BG85" s="205"/>
      <c r="BH85" s="205"/>
      <c r="BI85" s="205"/>
      <c r="BJ85" s="207"/>
    </row>
    <row r="86" spans="2:62" s="27" customFormat="1" ht="12" customHeight="1">
      <c r="B86" s="102"/>
      <c r="C86" s="424" t="s">
        <v>473</v>
      </c>
      <c r="D86" s="416"/>
      <c r="E86" s="416"/>
      <c r="F86" s="422" t="s">
        <v>474</v>
      </c>
      <c r="G86" s="416"/>
      <c r="H86" s="416"/>
      <c r="I86" s="416"/>
      <c r="J86" s="416"/>
      <c r="K86" s="416"/>
      <c r="L86" s="416"/>
      <c r="M86" s="416"/>
      <c r="N86" s="416"/>
      <c r="O86" s="416"/>
      <c r="P86" s="416"/>
      <c r="Q86" s="416"/>
      <c r="R86" s="416"/>
      <c r="S86" s="416"/>
      <c r="T86" s="416"/>
      <c r="U86" s="416"/>
      <c r="V86" s="416"/>
      <c r="W86" s="416"/>
      <c r="X86" s="416"/>
      <c r="Y86" s="416"/>
      <c r="Z86" s="416"/>
      <c r="AA86" s="416"/>
      <c r="AB86" s="416"/>
      <c r="AC86" s="423"/>
      <c r="AD86" s="554">
        <v>6</v>
      </c>
      <c r="AE86" s="555"/>
      <c r="AF86" s="405"/>
      <c r="AG86" s="425"/>
      <c r="AH86" s="483"/>
      <c r="AI86" s="425"/>
      <c r="AJ86" s="103"/>
      <c r="AK86" s="431">
        <v>216</v>
      </c>
      <c r="AL86" s="425"/>
      <c r="AM86" s="414">
        <f t="shared" si="4"/>
        <v>0</v>
      </c>
      <c r="AN86" s="414"/>
      <c r="AO86" s="414">
        <v>0</v>
      </c>
      <c r="AP86" s="414"/>
      <c r="AQ86" s="414">
        <v>0</v>
      </c>
      <c r="AR86" s="414"/>
      <c r="AS86" s="414">
        <v>0</v>
      </c>
      <c r="AT86" s="414"/>
      <c r="AU86" s="414">
        <v>0</v>
      </c>
      <c r="AV86" s="414"/>
      <c r="AW86" s="405">
        <v>216</v>
      </c>
      <c r="AX86" s="406"/>
      <c r="AY86" s="104"/>
      <c r="AZ86" s="105"/>
      <c r="BA86" s="105"/>
      <c r="BB86" s="105"/>
      <c r="BC86" s="105"/>
      <c r="BD86" s="105"/>
      <c r="BE86" s="105"/>
      <c r="BF86" s="105"/>
      <c r="BG86" s="105"/>
      <c r="BH86" s="105"/>
      <c r="BI86" s="105"/>
      <c r="BJ86" s="106"/>
    </row>
    <row r="87" spans="1:62" s="24" customFormat="1" ht="13.5" thickBot="1">
      <c r="A87" s="249"/>
      <c r="B87" s="110">
        <v>24</v>
      </c>
      <c r="C87" s="415" t="s">
        <v>473</v>
      </c>
      <c r="D87" s="416"/>
      <c r="E87" s="416"/>
      <c r="F87" s="494" t="s">
        <v>475</v>
      </c>
      <c r="G87" s="416"/>
      <c r="H87" s="416"/>
      <c r="I87" s="416"/>
      <c r="J87" s="416"/>
      <c r="K87" s="416"/>
      <c r="L87" s="416"/>
      <c r="M87" s="416"/>
      <c r="N87" s="416"/>
      <c r="O87" s="416"/>
      <c r="P87" s="416"/>
      <c r="Q87" s="416"/>
      <c r="R87" s="416"/>
      <c r="S87" s="416"/>
      <c r="T87" s="416"/>
      <c r="U87" s="416"/>
      <c r="V87" s="416"/>
      <c r="W87" s="416"/>
      <c r="X87" s="416"/>
      <c r="Y87" s="416"/>
      <c r="Z87" s="416"/>
      <c r="AA87" s="416"/>
      <c r="AB87" s="416"/>
      <c r="AC87" s="423"/>
      <c r="AD87" s="533">
        <v>6</v>
      </c>
      <c r="AE87" s="534"/>
      <c r="AF87" s="417">
        <v>4</v>
      </c>
      <c r="AG87" s="418"/>
      <c r="AH87" s="421"/>
      <c r="AI87" s="418"/>
      <c r="AJ87" s="86"/>
      <c r="AK87" s="419">
        <v>216</v>
      </c>
      <c r="AL87" s="528"/>
      <c r="AM87" s="390">
        <f t="shared" si="4"/>
        <v>0</v>
      </c>
      <c r="AN87" s="390"/>
      <c r="AO87" s="390">
        <v>0</v>
      </c>
      <c r="AP87" s="390"/>
      <c r="AQ87" s="390">
        <v>0</v>
      </c>
      <c r="AR87" s="390"/>
      <c r="AS87" s="390">
        <v>0</v>
      </c>
      <c r="AT87" s="390"/>
      <c r="AU87" s="390">
        <v>0</v>
      </c>
      <c r="AV87" s="390"/>
      <c r="AW87" s="407">
        <v>216</v>
      </c>
      <c r="AX87" s="408"/>
      <c r="AY87" s="206"/>
      <c r="AZ87" s="205"/>
      <c r="BA87" s="205"/>
      <c r="BB87" s="205" t="s">
        <v>462</v>
      </c>
      <c r="BC87" s="205"/>
      <c r="BD87" s="205"/>
      <c r="BE87" s="205"/>
      <c r="BF87" s="205"/>
      <c r="BG87" s="205"/>
      <c r="BH87" s="205"/>
      <c r="BI87" s="205"/>
      <c r="BJ87" s="207"/>
    </row>
    <row r="88" spans="2:62" s="24" customFormat="1" ht="13.5" thickBot="1">
      <c r="B88" s="111"/>
      <c r="C88" s="244"/>
      <c r="D88" s="327"/>
      <c r="E88" s="327"/>
      <c r="F88" s="330"/>
      <c r="G88" s="327"/>
      <c r="H88" s="327"/>
      <c r="I88" s="327"/>
      <c r="J88" s="327"/>
      <c r="K88" s="327"/>
      <c r="L88" s="327"/>
      <c r="M88" s="327"/>
      <c r="N88" s="327"/>
      <c r="O88" s="327"/>
      <c r="P88" s="327"/>
      <c r="Q88" s="327"/>
      <c r="R88" s="327"/>
      <c r="S88" s="327"/>
      <c r="T88" s="327"/>
      <c r="U88" s="327"/>
      <c r="V88" s="327"/>
      <c r="W88" s="327"/>
      <c r="X88" s="327"/>
      <c r="Y88" s="327"/>
      <c r="Z88" s="327"/>
      <c r="AA88" s="327"/>
      <c r="AB88" s="327"/>
      <c r="AC88" s="113"/>
      <c r="AD88" s="244"/>
      <c r="AE88" s="151"/>
      <c r="AF88" s="113"/>
      <c r="AG88" s="114"/>
      <c r="AH88" s="113"/>
      <c r="AI88" s="70"/>
      <c r="AJ88" s="115"/>
      <c r="AK88" s="430">
        <f t="shared" si="3"/>
        <v>0</v>
      </c>
      <c r="AL88" s="392"/>
      <c r="AM88" s="391">
        <f t="shared" si="4"/>
        <v>0</v>
      </c>
      <c r="AN88" s="392"/>
      <c r="AO88" s="395"/>
      <c r="AP88" s="429"/>
      <c r="AQ88" s="395"/>
      <c r="AR88" s="429"/>
      <c r="AS88" s="395"/>
      <c r="AT88" s="429"/>
      <c r="AU88" s="395"/>
      <c r="AV88" s="429"/>
      <c r="AW88" s="395"/>
      <c r="AX88" s="396"/>
      <c r="AY88" s="208"/>
      <c r="AZ88" s="209"/>
      <c r="BA88" s="209"/>
      <c r="BB88" s="209"/>
      <c r="BC88" s="209"/>
      <c r="BD88" s="209"/>
      <c r="BE88" s="209"/>
      <c r="BF88" s="209"/>
      <c r="BG88" s="209"/>
      <c r="BH88" s="209"/>
      <c r="BI88" s="209"/>
      <c r="BJ88" s="210"/>
    </row>
    <row r="89" spans="2:62" s="25" customFormat="1" ht="6.75" customHeight="1" thickBot="1">
      <c r="B89" s="87"/>
      <c r="C89" s="118"/>
      <c r="D89" s="119"/>
      <c r="E89" s="119"/>
      <c r="F89" s="119"/>
      <c r="G89" s="119"/>
      <c r="H89" s="119"/>
      <c r="I89" s="119"/>
      <c r="J89" s="119"/>
      <c r="K89" s="119"/>
      <c r="L89" s="119"/>
      <c r="M89" s="119"/>
      <c r="N89" s="119"/>
      <c r="O89" s="119"/>
      <c r="P89" s="119"/>
      <c r="Q89" s="57"/>
      <c r="R89" s="119"/>
      <c r="S89" s="119"/>
      <c r="T89" s="119"/>
      <c r="U89" s="119"/>
      <c r="V89" s="119"/>
      <c r="W89" s="119"/>
      <c r="X89" s="119"/>
      <c r="Y89" s="119"/>
      <c r="Z89" s="119"/>
      <c r="AA89" s="119"/>
      <c r="AB89" s="119"/>
      <c r="AC89" s="119"/>
      <c r="AD89" s="119"/>
      <c r="AE89" s="119"/>
      <c r="AF89" s="57"/>
      <c r="AG89" s="119"/>
      <c r="AH89" s="119"/>
      <c r="AI89" s="119"/>
      <c r="AJ89" s="119"/>
      <c r="AK89" s="119"/>
      <c r="AL89" s="119"/>
      <c r="AM89" s="119"/>
      <c r="AN89" s="119"/>
      <c r="AO89" s="119"/>
      <c r="AP89" s="119"/>
      <c r="AQ89" s="119"/>
      <c r="AR89" s="119"/>
      <c r="AS89" s="119"/>
      <c r="AT89" s="119"/>
      <c r="AU89" s="57"/>
      <c r="AV89" s="119"/>
      <c r="AW89" s="119"/>
      <c r="AX89" s="119"/>
      <c r="AY89" s="119"/>
      <c r="AZ89" s="119"/>
      <c r="BA89" s="119"/>
      <c r="BB89" s="119"/>
      <c r="BC89" s="119"/>
      <c r="BD89" s="119"/>
      <c r="BE89" s="119"/>
      <c r="BF89" s="119"/>
      <c r="BG89" s="119"/>
      <c r="BH89" s="119"/>
      <c r="BI89" s="119"/>
      <c r="BJ89" s="120"/>
    </row>
    <row r="90" spans="2:62" s="24" customFormat="1" ht="12.75">
      <c r="B90" s="122"/>
      <c r="C90" s="427" t="s">
        <v>100</v>
      </c>
      <c r="D90" s="428"/>
      <c r="E90" s="428"/>
      <c r="F90" s="428"/>
      <c r="G90" s="428"/>
      <c r="H90" s="428"/>
      <c r="I90" s="428"/>
      <c r="J90" s="428"/>
      <c r="K90" s="428"/>
      <c r="L90" s="428"/>
      <c r="M90" s="428"/>
      <c r="N90" s="428"/>
      <c r="O90" s="428"/>
      <c r="P90" s="428"/>
      <c r="Q90" s="428"/>
      <c r="R90" s="124" t="s">
        <v>101</v>
      </c>
      <c r="S90" s="123"/>
      <c r="T90" s="123"/>
      <c r="U90" s="123"/>
      <c r="V90" s="123"/>
      <c r="W90" s="123"/>
      <c r="X90" s="123"/>
      <c r="Y90" s="123"/>
      <c r="Z90" s="123"/>
      <c r="AA90" s="125"/>
      <c r="AB90" s="126"/>
      <c r="AC90" s="126"/>
      <c r="AD90" s="126"/>
      <c r="AE90" s="126"/>
      <c r="AF90" s="126"/>
      <c r="AG90" s="126"/>
      <c r="AH90" s="126"/>
      <c r="AI90" s="126"/>
      <c r="AJ90" s="127"/>
      <c r="AK90" s="393">
        <v>4320</v>
      </c>
      <c r="AL90" s="394"/>
      <c r="AM90" s="412">
        <v>1310</v>
      </c>
      <c r="AN90" s="413"/>
      <c r="AO90" s="412">
        <v>620</v>
      </c>
      <c r="AP90" s="413"/>
      <c r="AQ90" s="412">
        <v>42</v>
      </c>
      <c r="AR90" s="413"/>
      <c r="AS90" s="412">
        <v>158</v>
      </c>
      <c r="AT90" s="413"/>
      <c r="AU90" s="412">
        <v>490</v>
      </c>
      <c r="AV90" s="413"/>
      <c r="AW90" s="412">
        <v>3010</v>
      </c>
      <c r="AX90" s="426"/>
      <c r="AY90" s="198" t="s">
        <v>476</v>
      </c>
      <c r="AZ90" s="199" t="s">
        <v>477</v>
      </c>
      <c r="BA90" s="199" t="s">
        <v>478</v>
      </c>
      <c r="BB90" s="199" t="s">
        <v>486</v>
      </c>
      <c r="BC90" s="199" t="s">
        <v>462</v>
      </c>
      <c r="BD90" s="199" t="s">
        <v>462</v>
      </c>
      <c r="BE90" s="199" t="s">
        <v>462</v>
      </c>
      <c r="BF90" s="199" t="s">
        <v>462</v>
      </c>
      <c r="BG90" s="199" t="s">
        <v>462</v>
      </c>
      <c r="BH90" s="199" t="s">
        <v>462</v>
      </c>
      <c r="BI90" s="200" t="s">
        <v>462</v>
      </c>
      <c r="BJ90" s="201" t="s">
        <v>462</v>
      </c>
    </row>
    <row r="91" spans="2:62" ht="12.75">
      <c r="B91" s="134"/>
      <c r="C91" s="507"/>
      <c r="D91" s="508"/>
      <c r="E91" s="508"/>
      <c r="F91" s="508"/>
      <c r="G91" s="508"/>
      <c r="H91" s="508"/>
      <c r="I91" s="508"/>
      <c r="J91" s="508"/>
      <c r="K91" s="508"/>
      <c r="L91" s="508"/>
      <c r="M91" s="508"/>
      <c r="N91" s="508"/>
      <c r="O91" s="508"/>
      <c r="P91" s="508"/>
      <c r="Q91" s="508"/>
      <c r="R91" s="70" t="s">
        <v>114</v>
      </c>
      <c r="S91" s="28"/>
      <c r="T91" s="28"/>
      <c r="U91" s="28"/>
      <c r="V91" s="28"/>
      <c r="W91" s="28"/>
      <c r="X91" s="28"/>
      <c r="Y91" s="28"/>
      <c r="Z91" s="28"/>
      <c r="AA91" s="25"/>
      <c r="AB91" s="28"/>
      <c r="AC91" s="28"/>
      <c r="AD91" s="28"/>
      <c r="AE91" s="28"/>
      <c r="AF91" s="28"/>
      <c r="AG91" s="28"/>
      <c r="AH91" s="28"/>
      <c r="AI91" s="28"/>
      <c r="AJ91" s="28"/>
      <c r="AK91" s="537">
        <v>4320</v>
      </c>
      <c r="AL91" s="538"/>
      <c r="AM91" s="531">
        <v>1310</v>
      </c>
      <c r="AN91" s="532"/>
      <c r="AO91" s="531">
        <v>620</v>
      </c>
      <c r="AP91" s="532"/>
      <c r="AQ91" s="531">
        <v>42</v>
      </c>
      <c r="AR91" s="532"/>
      <c r="AS91" s="531">
        <v>158</v>
      </c>
      <c r="AT91" s="532"/>
      <c r="AU91" s="531">
        <v>490</v>
      </c>
      <c r="AV91" s="532"/>
      <c r="AW91" s="531">
        <v>3010</v>
      </c>
      <c r="AX91" s="541"/>
      <c r="AY91" s="309" t="s">
        <v>476</v>
      </c>
      <c r="AZ91" s="310" t="s">
        <v>477</v>
      </c>
      <c r="BA91" s="310" t="s">
        <v>478</v>
      </c>
      <c r="BB91" s="310" t="s">
        <v>486</v>
      </c>
      <c r="BC91" s="310" t="s">
        <v>462</v>
      </c>
      <c r="BD91" s="310" t="s">
        <v>462</v>
      </c>
      <c r="BE91" s="310" t="s">
        <v>462</v>
      </c>
      <c r="BF91" s="310" t="s">
        <v>462</v>
      </c>
      <c r="BG91" s="310" t="s">
        <v>462</v>
      </c>
      <c r="BH91" s="310" t="s">
        <v>462</v>
      </c>
      <c r="BI91" s="310" t="s">
        <v>462</v>
      </c>
      <c r="BJ91" s="311" t="s">
        <v>462</v>
      </c>
    </row>
    <row r="92" spans="2:62" ht="12.75">
      <c r="B92" s="134"/>
      <c r="C92" s="507"/>
      <c r="D92" s="508"/>
      <c r="E92" s="508"/>
      <c r="F92" s="508"/>
      <c r="G92" s="508"/>
      <c r="H92" s="508"/>
      <c r="I92" s="508"/>
      <c r="J92" s="508"/>
      <c r="K92" s="508"/>
      <c r="L92" s="508"/>
      <c r="M92" s="508"/>
      <c r="N92" s="508"/>
      <c r="O92" s="508"/>
      <c r="P92" s="508"/>
      <c r="Q92" s="508"/>
      <c r="R92" s="551" t="s">
        <v>259</v>
      </c>
      <c r="S92" s="551"/>
      <c r="T92" s="551"/>
      <c r="U92" s="551"/>
      <c r="V92" s="551"/>
      <c r="W92" s="551"/>
      <c r="X92" s="551"/>
      <c r="Y92" s="551"/>
      <c r="Z92" s="551"/>
      <c r="AA92" s="551"/>
      <c r="AB92" s="551"/>
      <c r="AC92" s="551"/>
      <c r="AD92" s="28"/>
      <c r="AE92" s="28"/>
      <c r="AF92" s="28"/>
      <c r="AG92" s="28"/>
      <c r="AH92" s="28"/>
      <c r="AI92" s="28"/>
      <c r="AJ92" s="28"/>
      <c r="AK92" s="306"/>
      <c r="AL92" s="307"/>
      <c r="AM92" s="312"/>
      <c r="AN92" s="308"/>
      <c r="AO92" s="312"/>
      <c r="AP92" s="308"/>
      <c r="AQ92" s="312"/>
      <c r="AR92" s="308"/>
      <c r="AS92" s="312"/>
      <c r="AT92" s="308"/>
      <c r="AU92" s="312"/>
      <c r="AV92" s="308"/>
      <c r="AW92" s="312"/>
      <c r="AX92" s="312"/>
      <c r="AY92" s="309" t="s">
        <v>479</v>
      </c>
      <c r="AZ92" s="310" t="s">
        <v>479</v>
      </c>
      <c r="BA92" s="310" t="s">
        <v>479</v>
      </c>
      <c r="BB92" s="310" t="s">
        <v>479</v>
      </c>
      <c r="BC92" s="310"/>
      <c r="BD92" s="310"/>
      <c r="BE92" s="310"/>
      <c r="BF92" s="310"/>
      <c r="BG92" s="310"/>
      <c r="BH92" s="310"/>
      <c r="BI92" s="310"/>
      <c r="BJ92" s="311"/>
    </row>
    <row r="93" spans="2:62" ht="13.5" thickBot="1">
      <c r="B93" s="134"/>
      <c r="C93" s="507"/>
      <c r="D93" s="508"/>
      <c r="E93" s="508"/>
      <c r="F93" s="508"/>
      <c r="G93" s="508"/>
      <c r="H93" s="508"/>
      <c r="I93" s="508"/>
      <c r="J93" s="508"/>
      <c r="K93" s="508"/>
      <c r="L93" s="508"/>
      <c r="M93" s="508"/>
      <c r="N93" s="508"/>
      <c r="O93" s="508"/>
      <c r="P93" s="508"/>
      <c r="Q93" s="508"/>
      <c r="R93" s="70" t="s">
        <v>258</v>
      </c>
      <c r="S93" s="28"/>
      <c r="T93" s="28"/>
      <c r="U93" s="28"/>
      <c r="V93" s="28"/>
      <c r="W93" s="28"/>
      <c r="X93" s="28"/>
      <c r="Y93" s="28"/>
      <c r="Z93" s="28"/>
      <c r="AA93" s="25"/>
      <c r="AB93" s="28"/>
      <c r="AC93" s="28"/>
      <c r="AD93" s="28"/>
      <c r="AE93" s="28"/>
      <c r="AF93" s="28"/>
      <c r="AG93" s="28"/>
      <c r="AH93" s="28"/>
      <c r="AI93" s="28"/>
      <c r="AJ93" s="28"/>
      <c r="AK93" s="313"/>
      <c r="AL93" s="314"/>
      <c r="AM93" s="315"/>
      <c r="AN93" s="319"/>
      <c r="AO93" s="315"/>
      <c r="AP93" s="319"/>
      <c r="AQ93" s="315"/>
      <c r="AR93" s="319"/>
      <c r="AS93" s="315"/>
      <c r="AT93" s="319"/>
      <c r="AU93" s="315"/>
      <c r="AV93" s="319"/>
      <c r="AW93" s="315"/>
      <c r="AX93" s="315"/>
      <c r="AY93" s="316" t="s">
        <v>480</v>
      </c>
      <c r="AZ93" s="317" t="s">
        <v>444</v>
      </c>
      <c r="BA93" s="317" t="s">
        <v>485</v>
      </c>
      <c r="BB93" s="317" t="s">
        <v>444</v>
      </c>
      <c r="BC93" s="317"/>
      <c r="BD93" s="317"/>
      <c r="BE93" s="317"/>
      <c r="BF93" s="317"/>
      <c r="BG93" s="317"/>
      <c r="BH93" s="317"/>
      <c r="BI93" s="317"/>
      <c r="BJ93" s="318"/>
    </row>
    <row r="94" spans="2:62" ht="12.75">
      <c r="B94" s="134"/>
      <c r="C94" s="509"/>
      <c r="D94" s="508"/>
      <c r="E94" s="508"/>
      <c r="F94" s="508"/>
      <c r="G94" s="508"/>
      <c r="H94" s="508"/>
      <c r="I94" s="508"/>
      <c r="J94" s="508"/>
      <c r="K94" s="508"/>
      <c r="L94" s="508"/>
      <c r="M94" s="508"/>
      <c r="N94" s="508"/>
      <c r="O94" s="508"/>
      <c r="P94" s="508"/>
      <c r="Q94" s="508"/>
      <c r="R94" s="70" t="s">
        <v>102</v>
      </c>
      <c r="S94" s="28"/>
      <c r="T94" s="28"/>
      <c r="U94" s="28"/>
      <c r="V94" s="28"/>
      <c r="W94" s="28"/>
      <c r="X94" s="28"/>
      <c r="Y94" s="28"/>
      <c r="Z94" s="28"/>
      <c r="AB94" s="135"/>
      <c r="AC94" s="135"/>
      <c r="AD94" s="135"/>
      <c r="AE94" s="135"/>
      <c r="AF94" s="135"/>
      <c r="AG94" s="135"/>
      <c r="AH94" s="135"/>
      <c r="AI94" s="135"/>
      <c r="AJ94" s="135"/>
      <c r="AK94" s="539">
        <v>1</v>
      </c>
      <c r="AL94" s="540"/>
      <c r="AM94" s="245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196">
        <v>0</v>
      </c>
      <c r="AZ94" s="197">
        <v>1</v>
      </c>
      <c r="BA94" s="197">
        <v>0</v>
      </c>
      <c r="BB94" s="197">
        <v>0</v>
      </c>
      <c r="BC94" s="197"/>
      <c r="BD94" s="197"/>
      <c r="BE94" s="197"/>
      <c r="BF94" s="197"/>
      <c r="BG94" s="197"/>
      <c r="BH94" s="197"/>
      <c r="BI94" s="197"/>
      <c r="BJ94" s="184"/>
    </row>
    <row r="95" spans="1:62" ht="12.75">
      <c r="A95" s="248" t="str">
        <f>AW95</f>
        <v>120,0</v>
      </c>
      <c r="B95" s="134"/>
      <c r="C95" s="28"/>
      <c r="D95" s="28"/>
      <c r="E95" s="28"/>
      <c r="F95" s="28"/>
      <c r="G95" s="28"/>
      <c r="H95" s="28"/>
      <c r="I95" s="28"/>
      <c r="J95" s="28"/>
      <c r="K95" s="28"/>
      <c r="L95" s="28"/>
      <c r="M95" s="28"/>
      <c r="N95" s="28"/>
      <c r="O95" s="28"/>
      <c r="P95" s="28"/>
      <c r="Q95" s="28"/>
      <c r="R95" s="136" t="s">
        <v>104</v>
      </c>
      <c r="S95" s="28"/>
      <c r="T95" s="28"/>
      <c r="U95" s="28"/>
      <c r="V95" s="70"/>
      <c r="W95" s="28"/>
      <c r="X95" s="28"/>
      <c r="Y95" s="28"/>
      <c r="Z95" s="28"/>
      <c r="AB95" s="137"/>
      <c r="AC95" s="137"/>
      <c r="AD95" s="137"/>
      <c r="AE95" s="137"/>
      <c r="AF95" s="137"/>
      <c r="AG95" s="137"/>
      <c r="AH95" s="137"/>
      <c r="AI95" s="137"/>
      <c r="AJ95" s="137"/>
      <c r="AK95" s="505">
        <v>14</v>
      </c>
      <c r="AL95" s="506"/>
      <c r="AM95" s="246" t="s">
        <v>156</v>
      </c>
      <c r="AN95" s="70"/>
      <c r="AO95" s="70"/>
      <c r="AP95" s="70"/>
      <c r="AQ95" s="70"/>
      <c r="AR95" s="70"/>
      <c r="AS95" s="70"/>
      <c r="AT95" s="70"/>
      <c r="AU95" s="70"/>
      <c r="AV95" s="247"/>
      <c r="AW95" s="529" t="s">
        <v>481</v>
      </c>
      <c r="AX95" s="530"/>
      <c r="AY95" s="165">
        <v>3</v>
      </c>
      <c r="AZ95" s="163">
        <v>4</v>
      </c>
      <c r="BA95" s="163">
        <v>3</v>
      </c>
      <c r="BB95" s="163">
        <v>4</v>
      </c>
      <c r="BC95" s="163"/>
      <c r="BD95" s="163"/>
      <c r="BE95" s="163"/>
      <c r="BF95" s="163"/>
      <c r="BG95" s="163"/>
      <c r="BH95" s="163"/>
      <c r="BI95" s="163"/>
      <c r="BJ95" s="178"/>
    </row>
    <row r="96" spans="2:62" ht="13.5" thickBot="1">
      <c r="B96" s="320"/>
      <c r="C96" s="66"/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321" t="s">
        <v>105</v>
      </c>
      <c r="S96" s="66"/>
      <c r="T96" s="66"/>
      <c r="U96" s="66"/>
      <c r="V96" s="322"/>
      <c r="W96" s="66"/>
      <c r="X96" s="66"/>
      <c r="Y96" s="66"/>
      <c r="Z96" s="66"/>
      <c r="AA96" s="64"/>
      <c r="AB96" s="323"/>
      <c r="AC96" s="323"/>
      <c r="AD96" s="323"/>
      <c r="AE96" s="323"/>
      <c r="AF96" s="323"/>
      <c r="AG96" s="323"/>
      <c r="AH96" s="323"/>
      <c r="AI96" s="323"/>
      <c r="AJ96" s="323"/>
      <c r="AK96" s="535">
        <v>19</v>
      </c>
      <c r="AL96" s="536"/>
      <c r="AM96" s="324"/>
      <c r="AN96" s="322"/>
      <c r="AO96" s="64"/>
      <c r="AP96" s="64"/>
      <c r="AQ96" s="64"/>
      <c r="AR96" s="64"/>
      <c r="AS96" s="64"/>
      <c r="AT96" s="64"/>
      <c r="AU96" s="64"/>
      <c r="AV96" s="64"/>
      <c r="AW96" s="64"/>
      <c r="AX96" s="64"/>
      <c r="AY96" s="185">
        <v>6</v>
      </c>
      <c r="AZ96" s="186">
        <v>7</v>
      </c>
      <c r="BA96" s="186">
        <v>4</v>
      </c>
      <c r="BB96" s="186">
        <v>2</v>
      </c>
      <c r="BC96" s="186"/>
      <c r="BD96" s="186"/>
      <c r="BE96" s="186"/>
      <c r="BF96" s="186"/>
      <c r="BG96" s="186"/>
      <c r="BH96" s="186"/>
      <c r="BI96" s="186"/>
      <c r="BJ96" s="187"/>
    </row>
    <row r="97" spans="55:62" ht="12.75">
      <c r="BC97" s="24"/>
      <c r="BD97" s="24"/>
      <c r="BE97" s="24"/>
      <c r="BF97" s="24"/>
      <c r="BG97" s="24"/>
      <c r="BH97" s="24"/>
      <c r="BI97" s="24"/>
      <c r="BJ97" s="24"/>
    </row>
    <row r="98" spans="55:62" ht="12.75">
      <c r="BC98" s="24"/>
      <c r="BD98" s="24"/>
      <c r="BE98" s="24"/>
      <c r="BF98" s="24"/>
      <c r="BG98" s="24"/>
      <c r="BH98" s="24"/>
      <c r="BI98" s="24"/>
      <c r="BJ98" s="24"/>
    </row>
    <row r="99" spans="8:62" ht="15">
      <c r="H99" s="22" t="s">
        <v>488</v>
      </c>
      <c r="AK99" s="358"/>
      <c r="AL99" s="358"/>
      <c r="AM99" s="358"/>
      <c r="AN99" s="358"/>
      <c r="AO99" s="358"/>
      <c r="AP99" s="358"/>
      <c r="AQ99" s="358"/>
      <c r="AR99" s="358"/>
      <c r="AS99" s="358"/>
      <c r="AT99" s="358"/>
      <c r="AU99" s="358"/>
      <c r="AV99" s="358"/>
      <c r="AW99" s="358"/>
      <c r="AX99" s="358"/>
      <c r="AY99" s="358"/>
      <c r="AZ99" s="358"/>
      <c r="BA99" s="358"/>
      <c r="BB99" s="358"/>
      <c r="BC99" s="358"/>
      <c r="BD99" s="358"/>
      <c r="BE99" s="358"/>
      <c r="BF99" s="358"/>
      <c r="BG99" s="358"/>
      <c r="BH99" s="24"/>
      <c r="BI99" s="24"/>
      <c r="BJ99" s="24"/>
    </row>
    <row r="100" spans="37:62" ht="15">
      <c r="AK100" s="358"/>
      <c r="AL100" s="358"/>
      <c r="AM100" s="358"/>
      <c r="AN100" s="358"/>
      <c r="AO100" s="358"/>
      <c r="AP100" s="358"/>
      <c r="AQ100" s="358"/>
      <c r="AR100" s="358"/>
      <c r="AS100" s="358"/>
      <c r="AT100" s="358"/>
      <c r="AU100" s="358"/>
      <c r="AV100" s="358"/>
      <c r="AW100" s="358"/>
      <c r="AX100" s="358"/>
      <c r="AY100" s="358"/>
      <c r="AZ100" s="358"/>
      <c r="BA100" s="358"/>
      <c r="BB100" s="358"/>
      <c r="BC100" s="358"/>
      <c r="BD100" s="358"/>
      <c r="BE100" s="358"/>
      <c r="BF100" s="358"/>
      <c r="BG100" s="358"/>
      <c r="BH100" s="24"/>
      <c r="BI100" s="24"/>
      <c r="BJ100" s="24"/>
    </row>
    <row r="101" spans="37:62" ht="15">
      <c r="AK101" s="358"/>
      <c r="AL101" s="358"/>
      <c r="AM101" s="358"/>
      <c r="AN101" s="358"/>
      <c r="AO101" s="358"/>
      <c r="AP101" s="358"/>
      <c r="AQ101" s="358"/>
      <c r="AR101" s="358"/>
      <c r="AS101" s="358"/>
      <c r="AT101" s="358"/>
      <c r="AU101" s="358"/>
      <c r="AV101" s="358"/>
      <c r="AW101" s="358"/>
      <c r="AX101" s="358"/>
      <c r="AY101" s="358"/>
      <c r="AZ101" s="358"/>
      <c r="BA101" s="358"/>
      <c r="BB101" s="358"/>
      <c r="BC101" s="358"/>
      <c r="BE101" s="358"/>
      <c r="BF101" s="358"/>
      <c r="BH101" s="24"/>
      <c r="BI101" s="24"/>
      <c r="BJ101" s="24"/>
    </row>
    <row r="102" spans="55:62" ht="12.75">
      <c r="BC102" s="24"/>
      <c r="BD102" s="24"/>
      <c r="BE102" s="24"/>
      <c r="BF102" s="24"/>
      <c r="BG102" s="24"/>
      <c r="BH102" s="24"/>
      <c r="BI102" s="24"/>
      <c r="BJ102" s="24"/>
    </row>
    <row r="103" spans="55:62" ht="12.75">
      <c r="BC103" s="24"/>
      <c r="BD103" s="24"/>
      <c r="BE103" s="24"/>
      <c r="BF103" s="24"/>
      <c r="BG103" s="24"/>
      <c r="BH103" s="24"/>
      <c r="BI103" s="24"/>
      <c r="BJ103" s="24"/>
    </row>
    <row r="104" spans="55:62" ht="12.75">
      <c r="BC104" s="24"/>
      <c r="BD104" s="24"/>
      <c r="BE104" s="24"/>
      <c r="BF104" s="24"/>
      <c r="BG104" s="24"/>
      <c r="BH104" s="24"/>
      <c r="BI104" s="24"/>
      <c r="BJ104" s="24"/>
    </row>
    <row r="105" spans="12:62" ht="15.75">
      <c r="L105" s="359"/>
      <c r="M105" s="359"/>
      <c r="N105" s="359"/>
      <c r="O105" s="359"/>
      <c r="P105" s="359"/>
      <c r="Q105" s="359"/>
      <c r="R105" s="359"/>
      <c r="S105" s="359"/>
      <c r="T105" s="359"/>
      <c r="U105" s="359"/>
      <c r="V105" s="359"/>
      <c r="W105" s="359"/>
      <c r="X105" s="359"/>
      <c r="Y105" s="359"/>
      <c r="Z105" s="359"/>
      <c r="AA105" s="359"/>
      <c r="AB105" s="359"/>
      <c r="AC105" s="359"/>
      <c r="AD105" s="359"/>
      <c r="AE105" s="359"/>
      <c r="AF105" s="359"/>
      <c r="AG105" s="360"/>
      <c r="AH105" s="360"/>
      <c r="AI105" s="360"/>
      <c r="AJ105" s="360"/>
      <c r="AK105" s="360"/>
      <c r="AL105" s="360"/>
      <c r="AM105" s="360"/>
      <c r="AN105" s="360"/>
      <c r="AO105" s="359"/>
      <c r="AP105" s="359"/>
      <c r="AQ105" s="359"/>
      <c r="AR105" s="359"/>
      <c r="AS105" s="359"/>
      <c r="AT105" s="359"/>
      <c r="AU105" s="359"/>
      <c r="AV105" s="359"/>
      <c r="AW105" s="359"/>
      <c r="AX105" s="359"/>
      <c r="BC105" s="24"/>
      <c r="BD105" s="24"/>
      <c r="BE105" s="24"/>
      <c r="BF105" s="24"/>
      <c r="BG105" s="24"/>
      <c r="BH105" s="24"/>
      <c r="BI105" s="24"/>
      <c r="BJ105" s="24"/>
    </row>
    <row r="106" spans="55:62" ht="12.75">
      <c r="BC106" s="24"/>
      <c r="BD106" s="24"/>
      <c r="BE106" s="24"/>
      <c r="BF106" s="24"/>
      <c r="BG106" s="24"/>
      <c r="BH106" s="24"/>
      <c r="BI106" s="24"/>
      <c r="BJ106" s="24"/>
    </row>
    <row r="107" spans="55:62" ht="12.75">
      <c r="BC107" s="24"/>
      <c r="BD107" s="24"/>
      <c r="BE107" s="24"/>
      <c r="BF107" s="24"/>
      <c r="BG107" s="24"/>
      <c r="BH107" s="24"/>
      <c r="BI107" s="24"/>
      <c r="BJ107" s="24"/>
    </row>
    <row r="108" spans="55:62" ht="12.75">
      <c r="BC108" s="24"/>
      <c r="BD108" s="24"/>
      <c r="BE108" s="24"/>
      <c r="BF108" s="24"/>
      <c r="BG108" s="24"/>
      <c r="BH108" s="24"/>
      <c r="BI108" s="24"/>
      <c r="BJ108" s="24"/>
    </row>
    <row r="109" spans="55:62" ht="12.75">
      <c r="BC109" s="24"/>
      <c r="BD109" s="24"/>
      <c r="BE109" s="24"/>
      <c r="BF109" s="24"/>
      <c r="BG109" s="24"/>
      <c r="BH109" s="24"/>
      <c r="BI109" s="24"/>
      <c r="BJ109" s="24"/>
    </row>
    <row r="110" spans="55:62" ht="12.75">
      <c r="BC110" s="24"/>
      <c r="BD110" s="24"/>
      <c r="BE110" s="24"/>
      <c r="BF110" s="24"/>
      <c r="BG110" s="24"/>
      <c r="BH110" s="24"/>
      <c r="BI110" s="24"/>
      <c r="BJ110" s="24"/>
    </row>
    <row r="111" spans="55:62" ht="12.75">
      <c r="BC111" s="24"/>
      <c r="BD111" s="24"/>
      <c r="BE111" s="24"/>
      <c r="BF111" s="24"/>
      <c r="BG111" s="24"/>
      <c r="BH111" s="24"/>
      <c r="BI111" s="24"/>
      <c r="BJ111" s="24"/>
    </row>
    <row r="112" spans="55:62" ht="12.75">
      <c r="BC112" s="24"/>
      <c r="BD112" s="24"/>
      <c r="BE112" s="24"/>
      <c r="BF112" s="24"/>
      <c r="BG112" s="24"/>
      <c r="BH112" s="24"/>
      <c r="BI112" s="24"/>
      <c r="BJ112" s="24"/>
    </row>
    <row r="113" spans="55:62" ht="12.75">
      <c r="BC113" s="24"/>
      <c r="BD113" s="24"/>
      <c r="BE113" s="24"/>
      <c r="BF113" s="24"/>
      <c r="BG113" s="24"/>
      <c r="BH113" s="24"/>
      <c r="BI113" s="24"/>
      <c r="BJ113" s="24"/>
    </row>
    <row r="114" spans="55:62" ht="12.75">
      <c r="BC114" s="24"/>
      <c r="BD114" s="24"/>
      <c r="BE114" s="24"/>
      <c r="BF114" s="24"/>
      <c r="BG114" s="24"/>
      <c r="BH114" s="24"/>
      <c r="BI114" s="24"/>
      <c r="BJ114" s="24"/>
    </row>
    <row r="115" spans="55:62" ht="12.75">
      <c r="BC115" s="24"/>
      <c r="BD115" s="24"/>
      <c r="BE115" s="24"/>
      <c r="BF115" s="24"/>
      <c r="BG115" s="24"/>
      <c r="BH115" s="24"/>
      <c r="BI115" s="24"/>
      <c r="BJ115" s="24"/>
    </row>
  </sheetData>
  <sheetProtection/>
  <mergeCells count="630">
    <mergeCell ref="AQ87:AR87"/>
    <mergeCell ref="AS87:AT87"/>
    <mergeCell ref="AU87:AV87"/>
    <mergeCell ref="AW87:AX87"/>
    <mergeCell ref="AH87:AI87"/>
    <mergeCell ref="AK87:AL87"/>
    <mergeCell ref="AM87:AN87"/>
    <mergeCell ref="AO87:AP87"/>
    <mergeCell ref="C87:E87"/>
    <mergeCell ref="F87:AC87"/>
    <mergeCell ref="AD87:AE87"/>
    <mergeCell ref="AF87:AG87"/>
    <mergeCell ref="AQ86:AR86"/>
    <mergeCell ref="AS86:AT86"/>
    <mergeCell ref="C86:E86"/>
    <mergeCell ref="F86:AC86"/>
    <mergeCell ref="AD86:AE86"/>
    <mergeCell ref="AF86:AG86"/>
    <mergeCell ref="AU86:AV86"/>
    <mergeCell ref="AW86:AX86"/>
    <mergeCell ref="AH86:AI86"/>
    <mergeCell ref="AK86:AL86"/>
    <mergeCell ref="AM86:AN86"/>
    <mergeCell ref="AO86:AP86"/>
    <mergeCell ref="AQ85:AR85"/>
    <mergeCell ref="AS85:AT85"/>
    <mergeCell ref="AU85:AV85"/>
    <mergeCell ref="AW85:AX85"/>
    <mergeCell ref="AH85:AI85"/>
    <mergeCell ref="AK85:AL85"/>
    <mergeCell ref="AM85:AN85"/>
    <mergeCell ref="AO85:AP85"/>
    <mergeCell ref="C85:E85"/>
    <mergeCell ref="F85:AC85"/>
    <mergeCell ref="AD85:AE85"/>
    <mergeCell ref="AF85:AG85"/>
    <mergeCell ref="AQ84:AR84"/>
    <mergeCell ref="AS84:AT84"/>
    <mergeCell ref="C84:E84"/>
    <mergeCell ref="F84:AC84"/>
    <mergeCell ref="AD84:AE84"/>
    <mergeCell ref="AF84:AG84"/>
    <mergeCell ref="AU84:AV84"/>
    <mergeCell ref="AW84:AX84"/>
    <mergeCell ref="AH84:AI84"/>
    <mergeCell ref="AK84:AL84"/>
    <mergeCell ref="AM84:AN84"/>
    <mergeCell ref="AO84:AP84"/>
    <mergeCell ref="AQ83:AR83"/>
    <mergeCell ref="AS83:AT83"/>
    <mergeCell ref="AU83:AV83"/>
    <mergeCell ref="AW83:AX83"/>
    <mergeCell ref="AH83:AI83"/>
    <mergeCell ref="AK83:AL83"/>
    <mergeCell ref="AM83:AN83"/>
    <mergeCell ref="AO83:AP83"/>
    <mergeCell ref="C83:E83"/>
    <mergeCell ref="F83:AC83"/>
    <mergeCell ref="AD83:AE83"/>
    <mergeCell ref="AF83:AG83"/>
    <mergeCell ref="AQ82:AR82"/>
    <mergeCell ref="AS82:AT82"/>
    <mergeCell ref="C82:E82"/>
    <mergeCell ref="F82:AC82"/>
    <mergeCell ref="AD82:AE82"/>
    <mergeCell ref="AF82:AG82"/>
    <mergeCell ref="AU82:AV82"/>
    <mergeCell ref="AW82:AX82"/>
    <mergeCell ref="AH82:AI82"/>
    <mergeCell ref="AK82:AL82"/>
    <mergeCell ref="AM82:AN82"/>
    <mergeCell ref="AO82:AP82"/>
    <mergeCell ref="AQ81:AR81"/>
    <mergeCell ref="AS81:AT81"/>
    <mergeCell ref="AU81:AV81"/>
    <mergeCell ref="AW81:AX81"/>
    <mergeCell ref="AH81:AI81"/>
    <mergeCell ref="AK81:AL81"/>
    <mergeCell ref="AM81:AN81"/>
    <mergeCell ref="AO81:AP81"/>
    <mergeCell ref="C81:E81"/>
    <mergeCell ref="F81:AC81"/>
    <mergeCell ref="AD81:AE81"/>
    <mergeCell ref="AF81:AG81"/>
    <mergeCell ref="AQ80:AR80"/>
    <mergeCell ref="AS80:AT80"/>
    <mergeCell ref="C80:E80"/>
    <mergeCell ref="F80:AC80"/>
    <mergeCell ref="AD80:AE80"/>
    <mergeCell ref="AF80:AG80"/>
    <mergeCell ref="AU80:AV80"/>
    <mergeCell ref="AW80:AX80"/>
    <mergeCell ref="AH80:AI80"/>
    <mergeCell ref="AK80:AL80"/>
    <mergeCell ref="AM80:AN80"/>
    <mergeCell ref="AO80:AP80"/>
    <mergeCell ref="AQ79:AR79"/>
    <mergeCell ref="AS79:AT79"/>
    <mergeCell ref="AU79:AV79"/>
    <mergeCell ref="AW79:AX79"/>
    <mergeCell ref="AH79:AI79"/>
    <mergeCell ref="AK79:AL79"/>
    <mergeCell ref="AM79:AN79"/>
    <mergeCell ref="AO79:AP79"/>
    <mergeCell ref="C79:E79"/>
    <mergeCell ref="F79:AC79"/>
    <mergeCell ref="AD79:AE79"/>
    <mergeCell ref="AF79:AG79"/>
    <mergeCell ref="AQ78:AR78"/>
    <mergeCell ref="AS78:AT78"/>
    <mergeCell ref="C78:E78"/>
    <mergeCell ref="F78:AC78"/>
    <mergeCell ref="AD78:AE78"/>
    <mergeCell ref="AF78:AG78"/>
    <mergeCell ref="AU78:AV78"/>
    <mergeCell ref="AW78:AX78"/>
    <mergeCell ref="AH78:AI78"/>
    <mergeCell ref="AK78:AL78"/>
    <mergeCell ref="AM78:AN78"/>
    <mergeCell ref="AO78:AP78"/>
    <mergeCell ref="AQ77:AR77"/>
    <mergeCell ref="AS77:AT77"/>
    <mergeCell ref="AU77:AV77"/>
    <mergeCell ref="AW77:AX77"/>
    <mergeCell ref="AH77:AI77"/>
    <mergeCell ref="AK77:AL77"/>
    <mergeCell ref="AM77:AN77"/>
    <mergeCell ref="AO77:AP77"/>
    <mergeCell ref="C77:E77"/>
    <mergeCell ref="F77:AC77"/>
    <mergeCell ref="AD77:AE77"/>
    <mergeCell ref="AF77:AG77"/>
    <mergeCell ref="AQ76:AR76"/>
    <mergeCell ref="AS76:AT76"/>
    <mergeCell ref="C76:E76"/>
    <mergeCell ref="F76:AC76"/>
    <mergeCell ref="AD76:AE76"/>
    <mergeCell ref="AF76:AG76"/>
    <mergeCell ref="AU76:AV76"/>
    <mergeCell ref="AW76:AX76"/>
    <mergeCell ref="AH76:AI76"/>
    <mergeCell ref="AK76:AL76"/>
    <mergeCell ref="AM76:AN76"/>
    <mergeCell ref="AO76:AP76"/>
    <mergeCell ref="AQ75:AR75"/>
    <mergeCell ref="AS75:AT75"/>
    <mergeCell ref="AU75:AV75"/>
    <mergeCell ref="AW75:AX75"/>
    <mergeCell ref="AH75:AI75"/>
    <mergeCell ref="AK75:AL75"/>
    <mergeCell ref="AM75:AN75"/>
    <mergeCell ref="AO75:AP75"/>
    <mergeCell ref="C75:E75"/>
    <mergeCell ref="F75:AC75"/>
    <mergeCell ref="AD75:AE75"/>
    <mergeCell ref="AF75:AG75"/>
    <mergeCell ref="AQ74:AR74"/>
    <mergeCell ref="AS74:AT74"/>
    <mergeCell ref="C74:E74"/>
    <mergeCell ref="F74:AC74"/>
    <mergeCell ref="AD74:AE74"/>
    <mergeCell ref="AF74:AG74"/>
    <mergeCell ref="AU74:AV74"/>
    <mergeCell ref="AW74:AX74"/>
    <mergeCell ref="AH74:AI74"/>
    <mergeCell ref="AK74:AL74"/>
    <mergeCell ref="AM74:AN74"/>
    <mergeCell ref="AO74:AP74"/>
    <mergeCell ref="AQ73:AR73"/>
    <mergeCell ref="AS73:AT73"/>
    <mergeCell ref="AU73:AV73"/>
    <mergeCell ref="AW73:AX73"/>
    <mergeCell ref="AH73:AI73"/>
    <mergeCell ref="AK73:AL73"/>
    <mergeCell ref="AM73:AN73"/>
    <mergeCell ref="AO73:AP73"/>
    <mergeCell ref="C73:E73"/>
    <mergeCell ref="F73:AC73"/>
    <mergeCell ref="AD73:AE73"/>
    <mergeCell ref="AF73:AG73"/>
    <mergeCell ref="AQ72:AR72"/>
    <mergeCell ref="AS72:AT72"/>
    <mergeCell ref="C72:E72"/>
    <mergeCell ref="F72:AC72"/>
    <mergeCell ref="AD72:AE72"/>
    <mergeCell ref="AF72:AG72"/>
    <mergeCell ref="AU72:AV72"/>
    <mergeCell ref="AW72:AX72"/>
    <mergeCell ref="AH72:AI72"/>
    <mergeCell ref="AK72:AL72"/>
    <mergeCell ref="AM72:AN72"/>
    <mergeCell ref="AO72:AP72"/>
    <mergeCell ref="AS71:AT71"/>
    <mergeCell ref="AU71:AV71"/>
    <mergeCell ref="AW71:AX71"/>
    <mergeCell ref="AH71:AI71"/>
    <mergeCell ref="AK71:AL71"/>
    <mergeCell ref="AM71:AN71"/>
    <mergeCell ref="AO71:AP71"/>
    <mergeCell ref="AW70:AX70"/>
    <mergeCell ref="AO70:AP70"/>
    <mergeCell ref="AQ70:AR70"/>
    <mergeCell ref="AS70:AT70"/>
    <mergeCell ref="C71:E71"/>
    <mergeCell ref="F71:AC71"/>
    <mergeCell ref="AD71:AE71"/>
    <mergeCell ref="AF71:AG71"/>
    <mergeCell ref="C70:E70"/>
    <mergeCell ref="AQ71:AR71"/>
    <mergeCell ref="AQ69:AR69"/>
    <mergeCell ref="AS69:AT69"/>
    <mergeCell ref="AU69:AV69"/>
    <mergeCell ref="AW69:AX69"/>
    <mergeCell ref="AH69:AI69"/>
    <mergeCell ref="AK69:AL69"/>
    <mergeCell ref="AM69:AN69"/>
    <mergeCell ref="AO69:AP69"/>
    <mergeCell ref="AM68:AN68"/>
    <mergeCell ref="C69:E69"/>
    <mergeCell ref="F69:AC69"/>
    <mergeCell ref="AD69:AE69"/>
    <mergeCell ref="AF69:AG69"/>
    <mergeCell ref="C68:E68"/>
    <mergeCell ref="AW68:AX68"/>
    <mergeCell ref="AO68:AP68"/>
    <mergeCell ref="AQ68:AR68"/>
    <mergeCell ref="AS68:AT68"/>
    <mergeCell ref="AU68:AV68"/>
    <mergeCell ref="F68:AC68"/>
    <mergeCell ref="AD68:AE68"/>
    <mergeCell ref="AF68:AG68"/>
    <mergeCell ref="AH68:AI68"/>
    <mergeCell ref="AK68:AL68"/>
    <mergeCell ref="C67:E67"/>
    <mergeCell ref="AQ66:AR66"/>
    <mergeCell ref="AS66:AT66"/>
    <mergeCell ref="C66:E66"/>
    <mergeCell ref="F66:AC66"/>
    <mergeCell ref="AD66:AE66"/>
    <mergeCell ref="AF66:AG66"/>
    <mergeCell ref="AU66:AV66"/>
    <mergeCell ref="AW66:AX66"/>
    <mergeCell ref="AH66:AI66"/>
    <mergeCell ref="AK66:AL66"/>
    <mergeCell ref="AM66:AN66"/>
    <mergeCell ref="AO66:AP66"/>
    <mergeCell ref="AQ65:AR65"/>
    <mergeCell ref="AS65:AT65"/>
    <mergeCell ref="AU65:AV65"/>
    <mergeCell ref="AW65:AX65"/>
    <mergeCell ref="AH65:AI65"/>
    <mergeCell ref="AK65:AL65"/>
    <mergeCell ref="AM65:AN65"/>
    <mergeCell ref="AO65:AP65"/>
    <mergeCell ref="C65:E65"/>
    <mergeCell ref="F65:AC65"/>
    <mergeCell ref="AD65:AE65"/>
    <mergeCell ref="AF65:AG65"/>
    <mergeCell ref="AQ64:AR64"/>
    <mergeCell ref="AS64:AT64"/>
    <mergeCell ref="C64:E64"/>
    <mergeCell ref="F64:AC64"/>
    <mergeCell ref="AD64:AE64"/>
    <mergeCell ref="AF64:AG64"/>
    <mergeCell ref="AU64:AV64"/>
    <mergeCell ref="AW64:AX64"/>
    <mergeCell ref="AH64:AI64"/>
    <mergeCell ref="AK64:AL64"/>
    <mergeCell ref="AM64:AN64"/>
    <mergeCell ref="AO64:AP64"/>
    <mergeCell ref="AQ63:AR63"/>
    <mergeCell ref="AS63:AT63"/>
    <mergeCell ref="AU63:AV63"/>
    <mergeCell ref="AW63:AX63"/>
    <mergeCell ref="AH63:AI63"/>
    <mergeCell ref="AK63:AL63"/>
    <mergeCell ref="AM63:AN63"/>
    <mergeCell ref="AO63:AP63"/>
    <mergeCell ref="C63:E63"/>
    <mergeCell ref="F63:AC63"/>
    <mergeCell ref="AD63:AE63"/>
    <mergeCell ref="AF63:AG63"/>
    <mergeCell ref="AQ62:AR62"/>
    <mergeCell ref="AS62:AT62"/>
    <mergeCell ref="C62:E62"/>
    <mergeCell ref="F62:AC62"/>
    <mergeCell ref="AD62:AE62"/>
    <mergeCell ref="AF62:AG62"/>
    <mergeCell ref="AU62:AV62"/>
    <mergeCell ref="AW62:AX62"/>
    <mergeCell ref="AH62:AI62"/>
    <mergeCell ref="AK62:AL62"/>
    <mergeCell ref="AM62:AN62"/>
    <mergeCell ref="AO62:AP62"/>
    <mergeCell ref="AQ61:AR61"/>
    <mergeCell ref="AS61:AT61"/>
    <mergeCell ref="AU61:AV61"/>
    <mergeCell ref="AW61:AX61"/>
    <mergeCell ref="AH61:AI61"/>
    <mergeCell ref="AK61:AL61"/>
    <mergeCell ref="AM61:AN61"/>
    <mergeCell ref="AO61:AP61"/>
    <mergeCell ref="C61:E61"/>
    <mergeCell ref="F61:AC61"/>
    <mergeCell ref="AD61:AE61"/>
    <mergeCell ref="AF61:AG61"/>
    <mergeCell ref="AQ60:AR60"/>
    <mergeCell ref="AS60:AT60"/>
    <mergeCell ref="C60:E60"/>
    <mergeCell ref="F60:AC60"/>
    <mergeCell ref="AD60:AE60"/>
    <mergeCell ref="AF60:AG60"/>
    <mergeCell ref="AU60:AV60"/>
    <mergeCell ref="AW60:AX60"/>
    <mergeCell ref="AH60:AI60"/>
    <mergeCell ref="AK60:AL60"/>
    <mergeCell ref="AM60:AN60"/>
    <mergeCell ref="AO60:AP60"/>
    <mergeCell ref="AQ59:AR59"/>
    <mergeCell ref="AS59:AT59"/>
    <mergeCell ref="AU59:AV59"/>
    <mergeCell ref="AW59:AX59"/>
    <mergeCell ref="AH59:AI59"/>
    <mergeCell ref="AK59:AL59"/>
    <mergeCell ref="AM59:AN59"/>
    <mergeCell ref="AO59:AP59"/>
    <mergeCell ref="C59:E59"/>
    <mergeCell ref="F59:AC59"/>
    <mergeCell ref="AD59:AE59"/>
    <mergeCell ref="AF59:AG59"/>
    <mergeCell ref="AQ58:AR58"/>
    <mergeCell ref="AS58:AT58"/>
    <mergeCell ref="C58:E58"/>
    <mergeCell ref="F58:AC58"/>
    <mergeCell ref="AD58:AE58"/>
    <mergeCell ref="AF58:AG58"/>
    <mergeCell ref="AU58:AV58"/>
    <mergeCell ref="AW58:AX58"/>
    <mergeCell ref="AH58:AI58"/>
    <mergeCell ref="AK58:AL58"/>
    <mergeCell ref="AM58:AN58"/>
    <mergeCell ref="AO58:AP58"/>
    <mergeCell ref="AQ57:AR57"/>
    <mergeCell ref="AS57:AT57"/>
    <mergeCell ref="AU57:AV57"/>
    <mergeCell ref="AW57:AX57"/>
    <mergeCell ref="AH57:AI57"/>
    <mergeCell ref="AK57:AL57"/>
    <mergeCell ref="AM57:AN57"/>
    <mergeCell ref="AO57:AP57"/>
    <mergeCell ref="C57:E57"/>
    <mergeCell ref="F57:AC57"/>
    <mergeCell ref="AD57:AE57"/>
    <mergeCell ref="AF57:AG57"/>
    <mergeCell ref="AQ56:AR56"/>
    <mergeCell ref="AS56:AT56"/>
    <mergeCell ref="C56:E56"/>
    <mergeCell ref="F56:AC56"/>
    <mergeCell ref="AD56:AE56"/>
    <mergeCell ref="AF56:AG56"/>
    <mergeCell ref="AU56:AV56"/>
    <mergeCell ref="AW56:AX56"/>
    <mergeCell ref="AH56:AI56"/>
    <mergeCell ref="AK56:AL56"/>
    <mergeCell ref="AM56:AN56"/>
    <mergeCell ref="AO56:AP56"/>
    <mergeCell ref="AQ55:AR55"/>
    <mergeCell ref="AS55:AT55"/>
    <mergeCell ref="AU55:AV55"/>
    <mergeCell ref="AW55:AX55"/>
    <mergeCell ref="AH55:AI55"/>
    <mergeCell ref="AK55:AL55"/>
    <mergeCell ref="AM55:AN55"/>
    <mergeCell ref="AO55:AP55"/>
    <mergeCell ref="C55:E55"/>
    <mergeCell ref="F55:AC55"/>
    <mergeCell ref="AD55:AE55"/>
    <mergeCell ref="AF55:AG55"/>
    <mergeCell ref="AQ54:AR54"/>
    <mergeCell ref="AS54:AT54"/>
    <mergeCell ref="C54:E54"/>
    <mergeCell ref="F54:AC54"/>
    <mergeCell ref="AD54:AE54"/>
    <mergeCell ref="AF54:AG54"/>
    <mergeCell ref="AU54:AV54"/>
    <mergeCell ref="AW54:AX54"/>
    <mergeCell ref="AH54:AI54"/>
    <mergeCell ref="AK54:AL54"/>
    <mergeCell ref="AM54:AN54"/>
    <mergeCell ref="AO54:AP54"/>
    <mergeCell ref="AQ53:AR53"/>
    <mergeCell ref="AS53:AT53"/>
    <mergeCell ref="AU53:AV53"/>
    <mergeCell ref="AW53:AX53"/>
    <mergeCell ref="AH53:AI53"/>
    <mergeCell ref="AK53:AL53"/>
    <mergeCell ref="AM53:AN53"/>
    <mergeCell ref="AO53:AP53"/>
    <mergeCell ref="C53:E53"/>
    <mergeCell ref="F53:AC53"/>
    <mergeCell ref="AD53:AE53"/>
    <mergeCell ref="AF53:AG53"/>
    <mergeCell ref="AQ52:AR52"/>
    <mergeCell ref="AS52:AT52"/>
    <mergeCell ref="C52:E52"/>
    <mergeCell ref="F52:AC52"/>
    <mergeCell ref="AD52:AE52"/>
    <mergeCell ref="AF52:AG52"/>
    <mergeCell ref="AU52:AV52"/>
    <mergeCell ref="AW52:AX52"/>
    <mergeCell ref="AH52:AI52"/>
    <mergeCell ref="AK52:AL52"/>
    <mergeCell ref="AM52:AN52"/>
    <mergeCell ref="AO52:AP52"/>
    <mergeCell ref="AD50:AE50"/>
    <mergeCell ref="AF50:AG50"/>
    <mergeCell ref="AQ51:AR51"/>
    <mergeCell ref="AS51:AT51"/>
    <mergeCell ref="AU51:AV51"/>
    <mergeCell ref="AW51:AX51"/>
    <mergeCell ref="AH51:AI51"/>
    <mergeCell ref="AK51:AL51"/>
    <mergeCell ref="AM51:AN51"/>
    <mergeCell ref="AO51:AP51"/>
    <mergeCell ref="AH50:AI50"/>
    <mergeCell ref="AK50:AL50"/>
    <mergeCell ref="AM50:AN50"/>
    <mergeCell ref="AO50:AP50"/>
    <mergeCell ref="C51:E51"/>
    <mergeCell ref="F51:AC51"/>
    <mergeCell ref="AD51:AE51"/>
    <mergeCell ref="AF51:AG51"/>
    <mergeCell ref="C50:E50"/>
    <mergeCell ref="F50:AC50"/>
    <mergeCell ref="AW88:AX88"/>
    <mergeCell ref="AK88:AL88"/>
    <mergeCell ref="AM88:AN88"/>
    <mergeCell ref="AS90:AT90"/>
    <mergeCell ref="AU90:AV90"/>
    <mergeCell ref="AW90:AX90"/>
    <mergeCell ref="AK90:AL90"/>
    <mergeCell ref="AM90:AN90"/>
    <mergeCell ref="AO90:AP90"/>
    <mergeCell ref="C90:Q90"/>
    <mergeCell ref="AK96:AL96"/>
    <mergeCell ref="AW91:AX91"/>
    <mergeCell ref="AK91:AL91"/>
    <mergeCell ref="AM91:AN91"/>
    <mergeCell ref="AO91:AP91"/>
    <mergeCell ref="AK94:AL94"/>
    <mergeCell ref="AQ90:AR90"/>
    <mergeCell ref="R92:AC92"/>
    <mergeCell ref="C91:Q94"/>
    <mergeCell ref="AQ49:AR49"/>
    <mergeCell ref="AS49:AT49"/>
    <mergeCell ref="AU49:AV49"/>
    <mergeCell ref="AW49:AX49"/>
    <mergeCell ref="AU50:AV50"/>
    <mergeCell ref="AW50:AX50"/>
    <mergeCell ref="AQ50:AR50"/>
    <mergeCell ref="AS50:AT50"/>
    <mergeCell ref="AH49:AI49"/>
    <mergeCell ref="AK49:AL49"/>
    <mergeCell ref="AM49:AN49"/>
    <mergeCell ref="AO49:AP49"/>
    <mergeCell ref="C49:E49"/>
    <mergeCell ref="F49:AC49"/>
    <mergeCell ref="AD49:AE49"/>
    <mergeCell ref="AF49:AG49"/>
    <mergeCell ref="AS48:AT48"/>
    <mergeCell ref="AU48:AV48"/>
    <mergeCell ref="AW48:AX48"/>
    <mergeCell ref="AH48:AI48"/>
    <mergeCell ref="AK48:AL48"/>
    <mergeCell ref="AM48:AN48"/>
    <mergeCell ref="AO48:AP48"/>
    <mergeCell ref="AF36:AG36"/>
    <mergeCell ref="C36:E36"/>
    <mergeCell ref="C37:E37"/>
    <mergeCell ref="F36:AC36"/>
    <mergeCell ref="C40:Q40"/>
    <mergeCell ref="AQ48:AR48"/>
    <mergeCell ref="AF37:AG37"/>
    <mergeCell ref="C48:E48"/>
    <mergeCell ref="F48:AC48"/>
    <mergeCell ref="AD48:AE48"/>
    <mergeCell ref="AF48:AG48"/>
    <mergeCell ref="C41:Q44"/>
    <mergeCell ref="AF28:AJ28"/>
    <mergeCell ref="AJ29:AJ32"/>
    <mergeCell ref="AK34:AL34"/>
    <mergeCell ref="C30:AC30"/>
    <mergeCell ref="AD27:AD32"/>
    <mergeCell ref="AF27:AJ27"/>
    <mergeCell ref="AD34:AE34"/>
    <mergeCell ref="AF34:AG34"/>
    <mergeCell ref="C34:AC34"/>
    <mergeCell ref="AO34:AP34"/>
    <mergeCell ref="AD36:AE36"/>
    <mergeCell ref="AM34:AN34"/>
    <mergeCell ref="AQ34:AR34"/>
    <mergeCell ref="AM38:AN38"/>
    <mergeCell ref="AO37:AP37"/>
    <mergeCell ref="AO36:AP36"/>
    <mergeCell ref="AK37:AL37"/>
    <mergeCell ref="AD37:AE37"/>
    <mergeCell ref="AS37:AT37"/>
    <mergeCell ref="R42:AC42"/>
    <mergeCell ref="AH29:AI32"/>
    <mergeCell ref="AH37:AI37"/>
    <mergeCell ref="AH36:AI36"/>
    <mergeCell ref="AE27:AE32"/>
    <mergeCell ref="AQ29:AR33"/>
    <mergeCell ref="AQ40:AR40"/>
    <mergeCell ref="F37:AC37"/>
    <mergeCell ref="AS29:AT33"/>
    <mergeCell ref="AU38:AV38"/>
    <mergeCell ref="AS36:AT36"/>
    <mergeCell ref="AQ37:AR37"/>
    <mergeCell ref="AQ38:AR38"/>
    <mergeCell ref="AW45:AX45"/>
    <mergeCell ref="AK27:AX27"/>
    <mergeCell ref="AW40:AX40"/>
    <mergeCell ref="AU40:AV40"/>
    <mergeCell ref="AS38:AT38"/>
    <mergeCell ref="AK38:AL38"/>
    <mergeCell ref="AS28:AV28"/>
    <mergeCell ref="AQ36:AR36"/>
    <mergeCell ref="AS34:AT34"/>
    <mergeCell ref="AU29:AV33"/>
    <mergeCell ref="AU34:AV34"/>
    <mergeCell ref="AW34:AX34"/>
    <mergeCell ref="AW36:AX36"/>
    <mergeCell ref="AU36:AV36"/>
    <mergeCell ref="L25:O25"/>
    <mergeCell ref="Y25:AA25"/>
    <mergeCell ref="AW38:AX38"/>
    <mergeCell ref="AY23:BB23"/>
    <mergeCell ref="AN9:BJ9"/>
    <mergeCell ref="AY27:BJ27"/>
    <mergeCell ref="AW37:AX37"/>
    <mergeCell ref="AY30:BJ30"/>
    <mergeCell ref="AW28:AX33"/>
    <mergeCell ref="AU37:AV37"/>
    <mergeCell ref="AI8:BJ8"/>
    <mergeCell ref="D7:F7"/>
    <mergeCell ref="B13:B16"/>
    <mergeCell ref="AE25:AG25"/>
    <mergeCell ref="N3:AH3"/>
    <mergeCell ref="I25:J25"/>
    <mergeCell ref="N5:AH5"/>
    <mergeCell ref="V11:AD11"/>
    <mergeCell ref="S25:U25"/>
    <mergeCell ref="B3:M3"/>
    <mergeCell ref="N6:AH7"/>
    <mergeCell ref="N4:AH4"/>
    <mergeCell ref="B2:L2"/>
    <mergeCell ref="AN5:BJ5"/>
    <mergeCell ref="AN6:BJ6"/>
    <mergeCell ref="AN7:BJ7"/>
    <mergeCell ref="B27:B33"/>
    <mergeCell ref="AM1:BI1"/>
    <mergeCell ref="AM2:BJ3"/>
    <mergeCell ref="BC11:BJ11"/>
    <mergeCell ref="F67:AC67"/>
    <mergeCell ref="AD67:AE67"/>
    <mergeCell ref="AF67:AG67"/>
    <mergeCell ref="AH67:AI67"/>
    <mergeCell ref="AK67:AL67"/>
    <mergeCell ref="AM67:AN67"/>
    <mergeCell ref="B1:L1"/>
    <mergeCell ref="E9:F9"/>
    <mergeCell ref="B4:L4"/>
    <mergeCell ref="B5:L5"/>
    <mergeCell ref="H8:L8"/>
    <mergeCell ref="H9:L9"/>
    <mergeCell ref="H7:L7"/>
    <mergeCell ref="AF29:AG32"/>
    <mergeCell ref="AO38:AP38"/>
    <mergeCell ref="AM29:AN33"/>
    <mergeCell ref="AO29:AP33"/>
    <mergeCell ref="AH34:AI34"/>
    <mergeCell ref="AM37:AN37"/>
    <mergeCell ref="AM36:AN36"/>
    <mergeCell ref="AK28:AL33"/>
    <mergeCell ref="AM28:AR28"/>
    <mergeCell ref="AK36:AL36"/>
    <mergeCell ref="AK40:AL40"/>
    <mergeCell ref="AW41:AX41"/>
    <mergeCell ref="AM41:AN41"/>
    <mergeCell ref="AO41:AP41"/>
    <mergeCell ref="AQ41:AR41"/>
    <mergeCell ref="AS41:AT41"/>
    <mergeCell ref="AU41:AV41"/>
    <mergeCell ref="BH13:BH16"/>
    <mergeCell ref="BG13:BG16"/>
    <mergeCell ref="BE13:BE16"/>
    <mergeCell ref="AK46:AL46"/>
    <mergeCell ref="AK41:AL41"/>
    <mergeCell ref="AK44:AL44"/>
    <mergeCell ref="AK45:AL45"/>
    <mergeCell ref="AS40:AT40"/>
    <mergeCell ref="AO40:AP40"/>
    <mergeCell ref="AM40:AN40"/>
    <mergeCell ref="BJ13:BJ16"/>
    <mergeCell ref="BI13:BI16"/>
    <mergeCell ref="AW67:AX67"/>
    <mergeCell ref="AO67:AP67"/>
    <mergeCell ref="AQ67:AR67"/>
    <mergeCell ref="AS67:AT67"/>
    <mergeCell ref="AU67:AV67"/>
    <mergeCell ref="BF13:BF16"/>
    <mergeCell ref="BD13:BD16"/>
    <mergeCell ref="BC13:BC16"/>
    <mergeCell ref="F70:AC70"/>
    <mergeCell ref="AD70:AE70"/>
    <mergeCell ref="AF70:AG70"/>
    <mergeCell ref="AH70:AI70"/>
    <mergeCell ref="AK70:AL70"/>
    <mergeCell ref="AM70:AN70"/>
    <mergeCell ref="AK95:AL95"/>
    <mergeCell ref="AW95:AX95"/>
    <mergeCell ref="AQ91:AR91"/>
    <mergeCell ref="AS91:AT91"/>
    <mergeCell ref="AU91:AV91"/>
    <mergeCell ref="AU70:AV70"/>
    <mergeCell ref="AO88:AP88"/>
    <mergeCell ref="AQ88:AR88"/>
    <mergeCell ref="AS88:AT88"/>
    <mergeCell ref="AU88:AV88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BJ65"/>
  <sheetViews>
    <sheetView showGridLines="0" showZeros="0" zoomScale="75" zoomScaleNormal="75" zoomScaleSheetLayoutView="75" zoomScalePageLayoutView="0" workbookViewId="0" topLeftCell="B1">
      <selection activeCell="B1" sqref="B1:L1"/>
    </sheetView>
  </sheetViews>
  <sheetFormatPr defaultColWidth="8.875" defaultRowHeight="12.75"/>
  <cols>
    <col min="1" max="1" width="6.375" style="22" hidden="1" customWidth="1"/>
    <col min="2" max="10" width="3.25390625" style="22" customWidth="1"/>
    <col min="11" max="11" width="3.875" style="22" customWidth="1"/>
    <col min="12" max="12" width="3.75390625" style="22" customWidth="1"/>
    <col min="13" max="50" width="3.25390625" style="22" customWidth="1"/>
    <col min="51" max="62" width="4.75390625" style="22" customWidth="1"/>
    <col min="63" max="16384" width="8.875" style="22" customWidth="1"/>
  </cols>
  <sheetData>
    <row r="1" spans="1:62" ht="15.75">
      <c r="A1" s="22">
        <v>36</v>
      </c>
      <c r="B1" s="469" t="s">
        <v>312</v>
      </c>
      <c r="C1" s="469"/>
      <c r="D1" s="469"/>
      <c r="E1" s="469"/>
      <c r="F1" s="469"/>
      <c r="G1" s="469"/>
      <c r="H1" s="469"/>
      <c r="I1" s="469"/>
      <c r="J1" s="469"/>
      <c r="K1" s="469"/>
      <c r="L1" s="469"/>
      <c r="AM1" s="432" t="s">
        <v>317</v>
      </c>
      <c r="AN1" s="432"/>
      <c r="AO1" s="432"/>
      <c r="AP1" s="432"/>
      <c r="AQ1" s="432"/>
      <c r="AR1" s="432"/>
      <c r="AS1" s="432"/>
      <c r="AT1" s="432"/>
      <c r="AU1" s="432"/>
      <c r="AV1" s="432"/>
      <c r="AW1" s="432"/>
      <c r="AX1" s="432"/>
      <c r="AY1" s="432"/>
      <c r="AZ1" s="432"/>
      <c r="BA1" s="432"/>
      <c r="BB1" s="432"/>
      <c r="BC1" s="432"/>
      <c r="BD1" s="432"/>
      <c r="BE1" s="432"/>
      <c r="BF1" s="432"/>
      <c r="BG1" s="432"/>
      <c r="BH1" s="432"/>
      <c r="BI1" s="432"/>
      <c r="BJ1" s="23"/>
    </row>
    <row r="2" spans="2:62" ht="14.25" customHeight="1">
      <c r="B2" s="456" t="s">
        <v>313</v>
      </c>
      <c r="C2" s="456"/>
      <c r="D2" s="456"/>
      <c r="E2" s="456"/>
      <c r="F2" s="456"/>
      <c r="G2" s="456"/>
      <c r="H2" s="456"/>
      <c r="I2" s="456"/>
      <c r="J2" s="456"/>
      <c r="K2" s="456"/>
      <c r="L2" s="456"/>
      <c r="AM2" s="433" t="s">
        <v>320</v>
      </c>
      <c r="AN2" s="433"/>
      <c r="AO2" s="433"/>
      <c r="AP2" s="433"/>
      <c r="AQ2" s="433"/>
      <c r="AR2" s="433"/>
      <c r="AS2" s="433"/>
      <c r="AT2" s="433"/>
      <c r="AU2" s="433"/>
      <c r="AV2" s="433"/>
      <c r="AW2" s="433"/>
      <c r="AX2" s="433"/>
      <c r="AY2" s="433"/>
      <c r="AZ2" s="433"/>
      <c r="BA2" s="433"/>
      <c r="BB2" s="433"/>
      <c r="BC2" s="433"/>
      <c r="BD2" s="433"/>
      <c r="BE2" s="433"/>
      <c r="BF2" s="433"/>
      <c r="BG2" s="433"/>
      <c r="BH2" s="433"/>
      <c r="BI2" s="433"/>
      <c r="BJ2" s="433"/>
    </row>
    <row r="3" spans="2:62" ht="29.25" customHeight="1">
      <c r="B3" s="510" t="s">
        <v>329</v>
      </c>
      <c r="C3" s="510"/>
      <c r="D3" s="510"/>
      <c r="E3" s="510"/>
      <c r="F3" s="510"/>
      <c r="G3" s="510"/>
      <c r="H3" s="510"/>
      <c r="I3" s="510"/>
      <c r="J3" s="510"/>
      <c r="K3" s="510"/>
      <c r="L3" s="510"/>
      <c r="N3" s="470" t="s">
        <v>310</v>
      </c>
      <c r="O3" s="470"/>
      <c r="P3" s="470"/>
      <c r="Q3" s="470"/>
      <c r="R3" s="470"/>
      <c r="S3" s="470"/>
      <c r="T3" s="470"/>
      <c r="U3" s="470"/>
      <c r="V3" s="470"/>
      <c r="W3" s="470"/>
      <c r="X3" s="470"/>
      <c r="Y3" s="470"/>
      <c r="Z3" s="470"/>
      <c r="AA3" s="470"/>
      <c r="AB3" s="470"/>
      <c r="AC3" s="470"/>
      <c r="AD3" s="470"/>
      <c r="AE3" s="470"/>
      <c r="AF3" s="470"/>
      <c r="AG3" s="470"/>
      <c r="AH3" s="470"/>
      <c r="AI3" s="335"/>
      <c r="AJ3" s="25"/>
      <c r="AK3" s="25"/>
      <c r="AL3" s="25"/>
      <c r="AM3" s="434"/>
      <c r="AN3" s="434"/>
      <c r="AO3" s="434"/>
      <c r="AP3" s="434"/>
      <c r="AQ3" s="434"/>
      <c r="AR3" s="434"/>
      <c r="AS3" s="434"/>
      <c r="AT3" s="434"/>
      <c r="AU3" s="434"/>
      <c r="AV3" s="434"/>
      <c r="AW3" s="434"/>
      <c r="AX3" s="434"/>
      <c r="AY3" s="434"/>
      <c r="AZ3" s="434"/>
      <c r="BA3" s="434"/>
      <c r="BB3" s="434"/>
      <c r="BC3" s="434"/>
      <c r="BD3" s="434"/>
      <c r="BE3" s="434"/>
      <c r="BF3" s="434"/>
      <c r="BG3" s="434"/>
      <c r="BH3" s="434"/>
      <c r="BI3" s="434"/>
      <c r="BJ3" s="434"/>
    </row>
    <row r="4" spans="2:47" ht="15.75">
      <c r="B4" s="456" t="s">
        <v>314</v>
      </c>
      <c r="C4" s="456"/>
      <c r="D4" s="456"/>
      <c r="E4" s="456"/>
      <c r="F4" s="456"/>
      <c r="G4" s="456"/>
      <c r="H4" s="456"/>
      <c r="I4" s="456"/>
      <c r="J4" s="456"/>
      <c r="K4" s="456"/>
      <c r="L4" s="456"/>
      <c r="M4" s="26"/>
      <c r="N4" s="544"/>
      <c r="O4" s="545"/>
      <c r="P4" s="545"/>
      <c r="Q4" s="545"/>
      <c r="R4" s="545"/>
      <c r="S4" s="545"/>
      <c r="T4" s="545"/>
      <c r="U4" s="545"/>
      <c r="V4" s="545"/>
      <c r="W4" s="545"/>
      <c r="X4" s="545"/>
      <c r="Y4" s="545"/>
      <c r="Z4" s="545"/>
      <c r="AA4" s="545"/>
      <c r="AB4" s="545"/>
      <c r="AC4" s="545"/>
      <c r="AD4" s="545"/>
      <c r="AE4" s="545"/>
      <c r="AF4" s="545"/>
      <c r="AG4" s="545"/>
      <c r="AH4" s="545"/>
      <c r="AI4" s="25"/>
      <c r="AU4" s="25" t="s">
        <v>22</v>
      </c>
    </row>
    <row r="5" spans="2:62" ht="18.75" customHeight="1">
      <c r="B5" s="469" t="s">
        <v>315</v>
      </c>
      <c r="C5" s="469"/>
      <c r="D5" s="469"/>
      <c r="E5" s="469"/>
      <c r="F5" s="469"/>
      <c r="G5" s="469"/>
      <c r="H5" s="469"/>
      <c r="I5" s="469"/>
      <c r="J5" s="469"/>
      <c r="K5" s="469"/>
      <c r="L5" s="46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459"/>
      <c r="Y5" s="459"/>
      <c r="Z5" s="459"/>
      <c r="AA5" s="459"/>
      <c r="AB5" s="459"/>
      <c r="AC5" s="459"/>
      <c r="AD5" s="459"/>
      <c r="AE5" s="459"/>
      <c r="AF5" s="459"/>
      <c r="AG5" s="459"/>
      <c r="AH5" s="459"/>
      <c r="AI5" s="107" t="s">
        <v>318</v>
      </c>
      <c r="AN5" s="442"/>
      <c r="AO5" s="443"/>
      <c r="AP5" s="443"/>
      <c r="AQ5" s="443"/>
      <c r="AR5" s="443"/>
      <c r="AS5" s="443"/>
      <c r="AT5" s="443"/>
      <c r="AU5" s="443"/>
      <c r="AV5" s="443"/>
      <c r="AW5" s="443"/>
      <c r="AX5" s="443"/>
      <c r="AY5" s="443"/>
      <c r="AZ5" s="443"/>
      <c r="BA5" s="443"/>
      <c r="BB5" s="443"/>
      <c r="BC5" s="443"/>
      <c r="BD5" s="443"/>
      <c r="BE5" s="443"/>
      <c r="BF5" s="443"/>
      <c r="BG5" s="443"/>
      <c r="BH5" s="443"/>
      <c r="BI5" s="443"/>
      <c r="BJ5" s="443"/>
    </row>
    <row r="6" spans="14:62" ht="18.75" customHeight="1">
      <c r="N6" s="474"/>
      <c r="O6" s="474"/>
      <c r="P6" s="474"/>
      <c r="Q6" s="474"/>
      <c r="R6" s="474"/>
      <c r="S6" s="474"/>
      <c r="T6" s="474"/>
      <c r="U6" s="474"/>
      <c r="V6" s="474"/>
      <c r="W6" s="474"/>
      <c r="X6" s="474"/>
      <c r="Y6" s="474"/>
      <c r="Z6" s="474"/>
      <c r="AA6" s="474"/>
      <c r="AB6" s="474"/>
      <c r="AC6" s="474"/>
      <c r="AD6" s="474"/>
      <c r="AE6" s="474"/>
      <c r="AF6" s="474"/>
      <c r="AG6" s="474"/>
      <c r="AH6" s="474"/>
      <c r="AI6" s="107" t="s">
        <v>319</v>
      </c>
      <c r="AN6" s="442"/>
      <c r="AO6" s="443"/>
      <c r="AP6" s="443"/>
      <c r="AQ6" s="443"/>
      <c r="AR6" s="443"/>
      <c r="AS6" s="443"/>
      <c r="AT6" s="443"/>
      <c r="AU6" s="443"/>
      <c r="AV6" s="443"/>
      <c r="AW6" s="443"/>
      <c r="AX6" s="443"/>
      <c r="AY6" s="443"/>
      <c r="AZ6" s="443"/>
      <c r="BA6" s="443"/>
      <c r="BB6" s="443"/>
      <c r="BC6" s="443"/>
      <c r="BD6" s="443"/>
      <c r="BE6" s="443"/>
      <c r="BF6" s="443"/>
      <c r="BG6" s="443"/>
      <c r="BH6" s="443"/>
      <c r="BI6" s="443"/>
      <c r="BJ6" s="443"/>
    </row>
    <row r="7" spans="3:62" ht="18.75" customHeight="1">
      <c r="C7" s="25" t="s">
        <v>24</v>
      </c>
      <c r="D7" s="457" t="s">
        <v>22</v>
      </c>
      <c r="E7" s="458"/>
      <c r="F7" s="458"/>
      <c r="G7" s="25"/>
      <c r="H7" s="457"/>
      <c r="I7" s="457"/>
      <c r="J7" s="457"/>
      <c r="K7" s="457"/>
      <c r="L7" s="457"/>
      <c r="N7" s="474"/>
      <c r="O7" s="474"/>
      <c r="P7" s="474"/>
      <c r="Q7" s="474"/>
      <c r="R7" s="474"/>
      <c r="S7" s="474"/>
      <c r="T7" s="474"/>
      <c r="U7" s="474"/>
      <c r="V7" s="474"/>
      <c r="W7" s="474"/>
      <c r="X7" s="474"/>
      <c r="Y7" s="474"/>
      <c r="Z7" s="474"/>
      <c r="AA7" s="474"/>
      <c r="AB7" s="474"/>
      <c r="AC7" s="474"/>
      <c r="AD7" s="474"/>
      <c r="AE7" s="474"/>
      <c r="AF7" s="474"/>
      <c r="AG7" s="474"/>
      <c r="AH7" s="474"/>
      <c r="AN7" s="442"/>
      <c r="AO7" s="443"/>
      <c r="AP7" s="443"/>
      <c r="AQ7" s="443"/>
      <c r="AR7" s="443"/>
      <c r="AS7" s="443"/>
      <c r="AT7" s="443"/>
      <c r="AU7" s="443"/>
      <c r="AV7" s="443"/>
      <c r="AW7" s="443"/>
      <c r="AX7" s="443"/>
      <c r="AY7" s="443"/>
      <c r="AZ7" s="443"/>
      <c r="BA7" s="443"/>
      <c r="BB7" s="443"/>
      <c r="BC7" s="443"/>
      <c r="BD7" s="443"/>
      <c r="BE7" s="443"/>
      <c r="BF7" s="443"/>
      <c r="BG7" s="443"/>
      <c r="BH7" s="443"/>
      <c r="BI7" s="443"/>
      <c r="BJ7" s="443"/>
    </row>
    <row r="8" spans="5:62" ht="18.75" customHeight="1">
      <c r="E8" s="25"/>
      <c r="G8" s="25"/>
      <c r="H8" s="462" t="s">
        <v>316</v>
      </c>
      <c r="I8" s="462"/>
      <c r="J8" s="462"/>
      <c r="K8" s="462"/>
      <c r="L8" s="462"/>
      <c r="N8" s="25" t="s">
        <v>22</v>
      </c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442"/>
      <c r="AJ8" s="443"/>
      <c r="AK8" s="443"/>
      <c r="AL8" s="443"/>
      <c r="AM8" s="443"/>
      <c r="AN8" s="443"/>
      <c r="AO8" s="443"/>
      <c r="AP8" s="443"/>
      <c r="AQ8" s="443"/>
      <c r="AR8" s="443"/>
      <c r="AS8" s="443"/>
      <c r="AT8" s="443"/>
      <c r="AU8" s="443"/>
      <c r="AV8" s="443"/>
      <c r="AW8" s="443"/>
      <c r="AX8" s="443"/>
      <c r="AY8" s="443"/>
      <c r="AZ8" s="443"/>
      <c r="BA8" s="443"/>
      <c r="BB8" s="443"/>
      <c r="BC8" s="443"/>
      <c r="BD8" s="443"/>
      <c r="BE8" s="443"/>
      <c r="BF8" s="443"/>
      <c r="BG8" s="443"/>
      <c r="BH8" s="443"/>
      <c r="BI8" s="443"/>
      <c r="BJ8" s="443"/>
    </row>
    <row r="9" spans="2:62" ht="18.75" customHeight="1">
      <c r="B9" s="25"/>
      <c r="C9" s="25"/>
      <c r="D9" s="25"/>
      <c r="E9" s="463"/>
      <c r="F9" s="463"/>
      <c r="G9" s="25"/>
      <c r="H9" s="463"/>
      <c r="I9" s="463"/>
      <c r="J9" s="463"/>
      <c r="K9" s="463"/>
      <c r="L9" s="463"/>
      <c r="AJ9" s="25"/>
      <c r="AK9" s="25"/>
      <c r="AL9" s="25"/>
      <c r="AN9" s="442"/>
      <c r="AO9" s="443"/>
      <c r="AP9" s="443"/>
      <c r="AQ9" s="443"/>
      <c r="AR9" s="443"/>
      <c r="AS9" s="443"/>
      <c r="AT9" s="443"/>
      <c r="AU9" s="443"/>
      <c r="AV9" s="443"/>
      <c r="AW9" s="443"/>
      <c r="AX9" s="443"/>
      <c r="AY9" s="443"/>
      <c r="AZ9" s="443"/>
      <c r="BA9" s="443"/>
      <c r="BB9" s="443"/>
      <c r="BC9" s="443"/>
      <c r="BD9" s="443"/>
      <c r="BE9" s="443"/>
      <c r="BF9" s="443"/>
      <c r="BG9" s="443"/>
      <c r="BH9" s="443"/>
      <c r="BI9" s="443"/>
      <c r="BJ9" s="443"/>
    </row>
    <row r="10" spans="2:39" ht="6" customHeight="1"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5"/>
      <c r="M10" s="25"/>
      <c r="AM10" s="25"/>
    </row>
    <row r="11" spans="2:62" ht="37.5" customHeight="1"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V11" s="464" t="s">
        <v>311</v>
      </c>
      <c r="W11" s="464"/>
      <c r="X11" s="464"/>
      <c r="Y11" s="464"/>
      <c r="Z11" s="464"/>
      <c r="AA11" s="464"/>
      <c r="AB11" s="464"/>
      <c r="AC11" s="464"/>
      <c r="AD11" s="464"/>
      <c r="AL11" s="27" t="s">
        <v>22</v>
      </c>
      <c r="AM11" s="27"/>
      <c r="BC11" s="435" t="s">
        <v>321</v>
      </c>
      <c r="BD11" s="435"/>
      <c r="BE11" s="435"/>
      <c r="BF11" s="435"/>
      <c r="BG11" s="435"/>
      <c r="BH11" s="435"/>
      <c r="BI11" s="435"/>
      <c r="BJ11" s="435"/>
    </row>
    <row r="12" spans="2:61" ht="6.75" customHeight="1" thickBot="1">
      <c r="B12" s="25"/>
      <c r="C12" s="25"/>
      <c r="D12" s="25"/>
      <c r="E12" s="25"/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5"/>
      <c r="R12" s="25"/>
      <c r="S12" s="25"/>
      <c r="T12" s="25"/>
      <c r="U12" s="25"/>
      <c r="V12" s="25"/>
      <c r="W12" s="25"/>
      <c r="X12" s="25"/>
      <c r="Y12" s="25"/>
      <c r="Z12" s="25"/>
      <c r="AA12" s="25"/>
      <c r="AB12" s="25"/>
      <c r="AC12" s="25"/>
      <c r="AD12" s="25"/>
      <c r="AE12" s="25"/>
      <c r="AF12" s="25"/>
      <c r="AG12" s="25"/>
      <c r="AH12" s="25"/>
      <c r="AI12" s="25"/>
      <c r="AJ12" s="25"/>
      <c r="AK12" s="25"/>
      <c r="AL12" s="25"/>
      <c r="AM12" s="25"/>
      <c r="AN12" s="25"/>
      <c r="AO12" s="25"/>
      <c r="AP12" s="25"/>
      <c r="AQ12" s="25"/>
      <c r="AR12" s="25"/>
      <c r="AS12" s="25"/>
      <c r="AT12" s="25"/>
      <c r="AU12" s="25"/>
      <c r="AV12" s="25"/>
      <c r="AW12" s="25"/>
      <c r="AX12" s="25"/>
      <c r="AY12" s="25"/>
      <c r="AZ12" s="25"/>
      <c r="BA12" s="25"/>
      <c r="BB12" s="25"/>
      <c r="BC12" s="25"/>
      <c r="BD12" s="25"/>
      <c r="BE12" s="25"/>
      <c r="BF12" s="25"/>
      <c r="BG12" s="25"/>
      <c r="BH12" s="25"/>
      <c r="BI12" s="25"/>
    </row>
    <row r="13" spans="2:62" ht="30" customHeight="1">
      <c r="B13" s="471" t="s">
        <v>342</v>
      </c>
      <c r="C13" s="29" t="s">
        <v>322</v>
      </c>
      <c r="D13" s="30"/>
      <c r="E13" s="30"/>
      <c r="F13" s="30"/>
      <c r="G13" s="31">
        <v>29</v>
      </c>
      <c r="H13" s="30" t="s">
        <v>323</v>
      </c>
      <c r="I13" s="30"/>
      <c r="J13" s="30"/>
      <c r="K13" s="32">
        <v>27</v>
      </c>
      <c r="L13" s="30" t="s">
        <v>324</v>
      </c>
      <c r="M13" s="30"/>
      <c r="N13" s="30"/>
      <c r="O13" s="30"/>
      <c r="P13" s="30" t="s">
        <v>325</v>
      </c>
      <c r="Q13" s="30"/>
      <c r="R13" s="30"/>
      <c r="S13" s="30"/>
      <c r="T13" s="32">
        <v>29</v>
      </c>
      <c r="U13" s="30" t="s">
        <v>326</v>
      </c>
      <c r="V13" s="30"/>
      <c r="W13" s="30"/>
      <c r="X13" s="32">
        <v>26</v>
      </c>
      <c r="Y13" s="30" t="s">
        <v>327</v>
      </c>
      <c r="Z13" s="30"/>
      <c r="AA13" s="30"/>
      <c r="AB13" s="32">
        <v>23</v>
      </c>
      <c r="AC13" s="30" t="s">
        <v>328</v>
      </c>
      <c r="AD13" s="30"/>
      <c r="AE13" s="30"/>
      <c r="AF13" s="30"/>
      <c r="AG13" s="32">
        <v>30</v>
      </c>
      <c r="AH13" s="30" t="s">
        <v>330</v>
      </c>
      <c r="AI13" s="30"/>
      <c r="AJ13" s="30"/>
      <c r="AK13" s="32">
        <v>27</v>
      </c>
      <c r="AL13" s="30" t="s">
        <v>331</v>
      </c>
      <c r="AM13" s="30"/>
      <c r="AN13" s="30"/>
      <c r="AO13" s="30"/>
      <c r="AP13" s="30" t="s">
        <v>332</v>
      </c>
      <c r="AQ13" s="30"/>
      <c r="AR13" s="30"/>
      <c r="AS13" s="30"/>
      <c r="AT13" s="32">
        <v>29</v>
      </c>
      <c r="AU13" s="30" t="s">
        <v>333</v>
      </c>
      <c r="AV13" s="30"/>
      <c r="AW13" s="30"/>
      <c r="AX13" s="32">
        <v>27</v>
      </c>
      <c r="AY13" s="30" t="s">
        <v>334</v>
      </c>
      <c r="AZ13" s="30"/>
      <c r="BA13" s="30"/>
      <c r="BB13" s="33"/>
      <c r="BC13" s="439" t="s">
        <v>335</v>
      </c>
      <c r="BD13" s="436" t="s">
        <v>336</v>
      </c>
      <c r="BE13" s="436" t="s">
        <v>337</v>
      </c>
      <c r="BF13" s="436" t="s">
        <v>338</v>
      </c>
      <c r="BG13" s="436" t="s">
        <v>339</v>
      </c>
      <c r="BH13" s="453" t="s">
        <v>340</v>
      </c>
      <c r="BI13" s="397" t="s">
        <v>341</v>
      </c>
      <c r="BJ13" s="397" t="s">
        <v>342</v>
      </c>
    </row>
    <row r="14" spans="2:62" ht="12.75">
      <c r="B14" s="472"/>
      <c r="C14" s="34"/>
      <c r="D14" s="35"/>
      <c r="E14" s="35"/>
      <c r="F14" s="35"/>
      <c r="G14" s="36" t="s">
        <v>48</v>
      </c>
      <c r="H14" s="35"/>
      <c r="I14" s="35"/>
      <c r="J14" s="35"/>
      <c r="K14" s="36" t="s">
        <v>49</v>
      </c>
      <c r="L14" s="36"/>
      <c r="M14" s="36"/>
      <c r="N14" s="36"/>
      <c r="O14" s="36"/>
      <c r="P14" s="36"/>
      <c r="Q14" s="36"/>
      <c r="R14" s="36"/>
      <c r="S14" s="36"/>
      <c r="T14" s="36" t="s">
        <v>50</v>
      </c>
      <c r="U14" s="36"/>
      <c r="V14" s="36"/>
      <c r="W14" s="36"/>
      <c r="X14" s="36" t="s">
        <v>51</v>
      </c>
      <c r="Y14" s="36"/>
      <c r="Z14" s="36"/>
      <c r="AA14" s="36"/>
      <c r="AB14" s="36" t="s">
        <v>52</v>
      </c>
      <c r="AC14" s="36"/>
      <c r="AD14" s="36"/>
      <c r="AE14" s="36"/>
      <c r="AF14" s="36"/>
      <c r="AG14" s="36" t="s">
        <v>53</v>
      </c>
      <c r="AH14" s="36"/>
      <c r="AI14" s="36"/>
      <c r="AJ14" s="36"/>
      <c r="AK14" s="36" t="s">
        <v>54</v>
      </c>
      <c r="AL14" s="36"/>
      <c r="AM14" s="36"/>
      <c r="AN14" s="36"/>
      <c r="AO14" s="36"/>
      <c r="AP14" s="36"/>
      <c r="AQ14" s="36"/>
      <c r="AR14" s="36"/>
      <c r="AS14" s="36"/>
      <c r="AT14" s="36" t="s">
        <v>55</v>
      </c>
      <c r="AU14" s="36"/>
      <c r="AV14" s="36"/>
      <c r="AW14" s="36"/>
      <c r="AX14" s="36" t="s">
        <v>56</v>
      </c>
      <c r="AY14" s="36"/>
      <c r="AZ14" s="36"/>
      <c r="BA14" s="36"/>
      <c r="BB14" s="37"/>
      <c r="BC14" s="440"/>
      <c r="BD14" s="437"/>
      <c r="BE14" s="437"/>
      <c r="BF14" s="437"/>
      <c r="BG14" s="437"/>
      <c r="BH14" s="454"/>
      <c r="BI14" s="398"/>
      <c r="BJ14" s="398"/>
    </row>
    <row r="15" spans="2:62" ht="12.75">
      <c r="B15" s="472"/>
      <c r="C15" s="38">
        <v>1</v>
      </c>
      <c r="D15" s="39">
        <v>8</v>
      </c>
      <c r="E15" s="39">
        <v>15</v>
      </c>
      <c r="F15" s="35">
        <v>22</v>
      </c>
      <c r="G15" s="36">
        <v>5</v>
      </c>
      <c r="H15" s="36">
        <v>6</v>
      </c>
      <c r="I15" s="36">
        <v>13</v>
      </c>
      <c r="J15" s="36">
        <v>20</v>
      </c>
      <c r="K15" s="36">
        <v>2</v>
      </c>
      <c r="L15" s="36">
        <v>3</v>
      </c>
      <c r="M15" s="36">
        <v>10</v>
      </c>
      <c r="N15" s="36">
        <v>17</v>
      </c>
      <c r="O15" s="36">
        <v>24</v>
      </c>
      <c r="P15" s="36">
        <v>1</v>
      </c>
      <c r="Q15" s="36">
        <v>8</v>
      </c>
      <c r="R15" s="36">
        <v>15</v>
      </c>
      <c r="S15" s="36">
        <v>22</v>
      </c>
      <c r="T15" s="36">
        <v>4</v>
      </c>
      <c r="U15" s="36">
        <v>5</v>
      </c>
      <c r="V15" s="36">
        <v>12</v>
      </c>
      <c r="W15" s="36">
        <v>19</v>
      </c>
      <c r="X15" s="36">
        <v>1</v>
      </c>
      <c r="Y15" s="36">
        <v>2</v>
      </c>
      <c r="Z15" s="36">
        <v>9</v>
      </c>
      <c r="AA15" s="36">
        <v>16</v>
      </c>
      <c r="AB15" s="36">
        <v>1</v>
      </c>
      <c r="AC15" s="36">
        <v>2</v>
      </c>
      <c r="AD15" s="36">
        <v>9</v>
      </c>
      <c r="AE15" s="36">
        <v>16</v>
      </c>
      <c r="AF15" s="36">
        <v>23</v>
      </c>
      <c r="AG15" s="36">
        <v>5</v>
      </c>
      <c r="AH15" s="36">
        <v>6</v>
      </c>
      <c r="AI15" s="36">
        <v>13</v>
      </c>
      <c r="AJ15" s="36">
        <v>20</v>
      </c>
      <c r="AK15" s="36">
        <v>3</v>
      </c>
      <c r="AL15" s="36">
        <v>4</v>
      </c>
      <c r="AM15" s="36">
        <v>11</v>
      </c>
      <c r="AN15" s="36">
        <v>18</v>
      </c>
      <c r="AO15" s="36">
        <v>25</v>
      </c>
      <c r="AP15" s="36">
        <v>1</v>
      </c>
      <c r="AQ15" s="36">
        <v>8</v>
      </c>
      <c r="AR15" s="36">
        <v>15</v>
      </c>
      <c r="AS15" s="36">
        <v>22</v>
      </c>
      <c r="AT15" s="36">
        <v>5</v>
      </c>
      <c r="AU15" s="36">
        <v>6</v>
      </c>
      <c r="AV15" s="36">
        <v>13</v>
      </c>
      <c r="AW15" s="36">
        <v>20</v>
      </c>
      <c r="AX15" s="36">
        <v>1</v>
      </c>
      <c r="AY15" s="36">
        <v>2</v>
      </c>
      <c r="AZ15" s="36">
        <v>9</v>
      </c>
      <c r="BA15" s="36">
        <v>16</v>
      </c>
      <c r="BB15" s="37">
        <v>23</v>
      </c>
      <c r="BC15" s="440"/>
      <c r="BD15" s="437"/>
      <c r="BE15" s="437"/>
      <c r="BF15" s="437"/>
      <c r="BG15" s="437"/>
      <c r="BH15" s="454"/>
      <c r="BI15" s="398"/>
      <c r="BJ15" s="398"/>
    </row>
    <row r="16" spans="2:62" ht="13.5" thickBot="1">
      <c r="B16" s="473"/>
      <c r="C16" s="40">
        <v>7</v>
      </c>
      <c r="D16" s="41">
        <v>14</v>
      </c>
      <c r="E16" s="41">
        <v>21</v>
      </c>
      <c r="F16" s="42">
        <v>28</v>
      </c>
      <c r="G16" s="43" t="s">
        <v>49</v>
      </c>
      <c r="H16" s="43">
        <v>12</v>
      </c>
      <c r="I16" s="43">
        <v>19</v>
      </c>
      <c r="J16" s="43">
        <v>26</v>
      </c>
      <c r="K16" s="43" t="s">
        <v>57</v>
      </c>
      <c r="L16" s="43">
        <v>9</v>
      </c>
      <c r="M16" s="43">
        <v>16</v>
      </c>
      <c r="N16" s="43">
        <v>23</v>
      </c>
      <c r="O16" s="43">
        <v>30</v>
      </c>
      <c r="P16" s="43">
        <v>7</v>
      </c>
      <c r="Q16" s="43">
        <v>14</v>
      </c>
      <c r="R16" s="43">
        <v>21</v>
      </c>
      <c r="S16" s="43">
        <v>28</v>
      </c>
      <c r="T16" s="43" t="s">
        <v>51</v>
      </c>
      <c r="U16" s="43">
        <v>11</v>
      </c>
      <c r="V16" s="43">
        <v>18</v>
      </c>
      <c r="W16" s="43">
        <v>25</v>
      </c>
      <c r="X16" s="43" t="s">
        <v>52</v>
      </c>
      <c r="Y16" s="43">
        <v>8</v>
      </c>
      <c r="Z16" s="43">
        <v>15</v>
      </c>
      <c r="AA16" s="43">
        <v>22</v>
      </c>
      <c r="AB16" s="43" t="s">
        <v>53</v>
      </c>
      <c r="AC16" s="43">
        <v>8</v>
      </c>
      <c r="AD16" s="43">
        <v>15</v>
      </c>
      <c r="AE16" s="43">
        <v>22</v>
      </c>
      <c r="AF16" s="43">
        <v>29</v>
      </c>
      <c r="AG16" s="43" t="s">
        <v>54</v>
      </c>
      <c r="AH16" s="43">
        <v>12</v>
      </c>
      <c r="AI16" s="43">
        <v>19</v>
      </c>
      <c r="AJ16" s="43">
        <v>26</v>
      </c>
      <c r="AK16" s="43" t="s">
        <v>58</v>
      </c>
      <c r="AL16" s="43">
        <v>10</v>
      </c>
      <c r="AM16" s="43">
        <v>17</v>
      </c>
      <c r="AN16" s="43">
        <v>24</v>
      </c>
      <c r="AO16" s="43">
        <v>31</v>
      </c>
      <c r="AP16" s="43">
        <v>7</v>
      </c>
      <c r="AQ16" s="43">
        <v>14</v>
      </c>
      <c r="AR16" s="43">
        <v>21</v>
      </c>
      <c r="AS16" s="43">
        <v>28</v>
      </c>
      <c r="AT16" s="43" t="s">
        <v>56</v>
      </c>
      <c r="AU16" s="43">
        <v>12</v>
      </c>
      <c r="AV16" s="43">
        <v>19</v>
      </c>
      <c r="AW16" s="43">
        <v>26</v>
      </c>
      <c r="AX16" s="43" t="s">
        <v>59</v>
      </c>
      <c r="AY16" s="43">
        <v>8</v>
      </c>
      <c r="AZ16" s="43">
        <v>15</v>
      </c>
      <c r="BA16" s="43">
        <v>22</v>
      </c>
      <c r="BB16" s="44">
        <v>31</v>
      </c>
      <c r="BC16" s="441"/>
      <c r="BD16" s="438"/>
      <c r="BE16" s="438"/>
      <c r="BF16" s="438"/>
      <c r="BG16" s="438"/>
      <c r="BH16" s="455"/>
      <c r="BI16" s="398"/>
      <c r="BJ16" s="452"/>
    </row>
    <row r="17" spans="2:62" ht="12.75">
      <c r="B17" s="45" t="s">
        <v>51</v>
      </c>
      <c r="C17" s="161"/>
      <c r="D17" s="162"/>
      <c r="E17" s="162"/>
      <c r="F17" s="162"/>
      <c r="G17" s="162"/>
      <c r="H17" s="162"/>
      <c r="I17" s="162"/>
      <c r="J17" s="162"/>
      <c r="K17" s="162"/>
      <c r="L17" s="162"/>
      <c r="M17" s="162"/>
      <c r="N17" s="162"/>
      <c r="O17" s="162"/>
      <c r="P17" s="162"/>
      <c r="Q17" s="162"/>
      <c r="R17" s="162"/>
      <c r="S17" s="162"/>
      <c r="T17" s="162"/>
      <c r="U17" s="162"/>
      <c r="V17" s="162"/>
      <c r="W17" s="162"/>
      <c r="X17" s="162"/>
      <c r="Y17" s="162"/>
      <c r="Z17" s="162"/>
      <c r="AA17" s="162"/>
      <c r="AB17" s="162"/>
      <c r="AC17" s="162"/>
      <c r="AD17" s="162"/>
      <c r="AE17" s="162"/>
      <c r="AF17" s="162"/>
      <c r="AG17" s="162"/>
      <c r="AH17" s="162"/>
      <c r="AI17" s="162"/>
      <c r="AJ17" s="162"/>
      <c r="AK17" s="162"/>
      <c r="AL17" s="162"/>
      <c r="AM17" s="162"/>
      <c r="AN17" s="162"/>
      <c r="AO17" s="162"/>
      <c r="AP17" s="162"/>
      <c r="AQ17" s="162"/>
      <c r="AR17" s="162"/>
      <c r="AS17" s="162"/>
      <c r="AT17" s="162"/>
      <c r="AU17" s="162"/>
      <c r="AV17" s="162"/>
      <c r="AW17" s="162"/>
      <c r="AX17" s="162"/>
      <c r="AY17" s="162"/>
      <c r="AZ17" s="162"/>
      <c r="BA17" s="163"/>
      <c r="BB17" s="164"/>
      <c r="BC17" s="167"/>
      <c r="BD17" s="32"/>
      <c r="BE17" s="32"/>
      <c r="BF17" s="32"/>
      <c r="BG17" s="32"/>
      <c r="BH17" s="169"/>
      <c r="BI17" s="46">
        <f aca="true" t="shared" si="0" ref="BI17:BI22">SUM(BC17:BH17)</f>
        <v>0</v>
      </c>
      <c r="BJ17" s="47" t="s">
        <v>51</v>
      </c>
    </row>
    <row r="18" spans="2:62" ht="12.75">
      <c r="B18" s="48" t="s">
        <v>52</v>
      </c>
      <c r="C18" s="165"/>
      <c r="D18" s="163"/>
      <c r="E18" s="163"/>
      <c r="F18" s="163"/>
      <c r="G18" s="163"/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49"/>
      <c r="AU18" s="49"/>
      <c r="AV18" s="49"/>
      <c r="AW18" s="49"/>
      <c r="AX18" s="49"/>
      <c r="AY18" s="49"/>
      <c r="AZ18" s="49"/>
      <c r="BA18" s="163"/>
      <c r="BB18" s="164"/>
      <c r="BC18" s="90"/>
      <c r="BD18" s="36"/>
      <c r="BE18" s="36"/>
      <c r="BF18" s="36"/>
      <c r="BG18" s="36"/>
      <c r="BH18" s="88"/>
      <c r="BI18" s="50">
        <f t="shared" si="0"/>
        <v>0</v>
      </c>
      <c r="BJ18" s="51" t="s">
        <v>52</v>
      </c>
    </row>
    <row r="19" spans="2:62" ht="12.75">
      <c r="B19" s="48" t="s">
        <v>53</v>
      </c>
      <c r="C19" s="165"/>
      <c r="D19" s="163"/>
      <c r="E19" s="163"/>
      <c r="F19" s="163"/>
      <c r="G19" s="166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163"/>
      <c r="X19" s="163"/>
      <c r="Y19" s="163"/>
      <c r="Z19" s="163"/>
      <c r="AA19" s="163"/>
      <c r="AB19" s="163"/>
      <c r="AC19" s="163"/>
      <c r="AD19" s="163"/>
      <c r="AE19" s="163"/>
      <c r="AF19" s="163"/>
      <c r="AG19" s="163"/>
      <c r="AH19" s="163"/>
      <c r="AI19" s="163"/>
      <c r="AJ19" s="163"/>
      <c r="AK19" s="163"/>
      <c r="AL19" s="163"/>
      <c r="AM19" s="163"/>
      <c r="AN19" s="163"/>
      <c r="AO19" s="163"/>
      <c r="AP19" s="163"/>
      <c r="AQ19" s="163"/>
      <c r="AR19" s="163"/>
      <c r="AS19" s="49"/>
      <c r="AT19" s="49"/>
      <c r="AU19" s="163"/>
      <c r="AV19" s="163"/>
      <c r="AW19" s="49"/>
      <c r="AX19" s="49"/>
      <c r="AY19" s="49"/>
      <c r="AZ19" s="49"/>
      <c r="BA19" s="49"/>
      <c r="BB19" s="49"/>
      <c r="BC19" s="90"/>
      <c r="BD19" s="36"/>
      <c r="BE19" s="36"/>
      <c r="BF19" s="36"/>
      <c r="BG19" s="36"/>
      <c r="BH19" s="88"/>
      <c r="BI19" s="50">
        <f t="shared" si="0"/>
        <v>0</v>
      </c>
      <c r="BJ19" s="51" t="s">
        <v>53</v>
      </c>
    </row>
    <row r="20" spans="2:62" ht="12.75">
      <c r="B20" s="48" t="s">
        <v>54</v>
      </c>
      <c r="C20" s="165"/>
      <c r="D20" s="163"/>
      <c r="E20" s="163"/>
      <c r="F20" s="163"/>
      <c r="G20" s="166"/>
      <c r="H20" s="163"/>
      <c r="I20" s="163"/>
      <c r="J20" s="163"/>
      <c r="K20" s="163"/>
      <c r="L20" s="163"/>
      <c r="M20" s="163"/>
      <c r="N20" s="163"/>
      <c r="O20" s="163"/>
      <c r="P20" s="163"/>
      <c r="Q20" s="163"/>
      <c r="R20" s="163"/>
      <c r="S20" s="163"/>
      <c r="T20" s="163"/>
      <c r="U20" s="163"/>
      <c r="V20" s="163"/>
      <c r="W20" s="163"/>
      <c r="X20" s="163"/>
      <c r="Y20" s="163"/>
      <c r="Z20" s="163"/>
      <c r="AA20" s="163"/>
      <c r="AB20" s="163"/>
      <c r="AC20" s="163"/>
      <c r="AD20" s="163"/>
      <c r="AE20" s="163"/>
      <c r="AF20" s="163"/>
      <c r="AG20" s="163"/>
      <c r="AH20" s="163"/>
      <c r="AI20" s="163"/>
      <c r="AJ20" s="163"/>
      <c r="AK20" s="163"/>
      <c r="AL20" s="163"/>
      <c r="AM20" s="163"/>
      <c r="AN20" s="163"/>
      <c r="AO20" s="163"/>
      <c r="AP20" s="163"/>
      <c r="AQ20" s="163"/>
      <c r="AR20" s="163"/>
      <c r="AS20" s="163"/>
      <c r="AT20" s="163"/>
      <c r="AU20" s="163"/>
      <c r="AV20" s="163"/>
      <c r="AW20" s="49"/>
      <c r="AX20" s="49"/>
      <c r="AY20" s="49"/>
      <c r="AZ20" s="49"/>
      <c r="BA20" s="49"/>
      <c r="BB20" s="49"/>
      <c r="BC20" s="90"/>
      <c r="BD20" s="36"/>
      <c r="BE20" s="36"/>
      <c r="BF20" s="36"/>
      <c r="BG20" s="36"/>
      <c r="BH20" s="88"/>
      <c r="BI20" s="50">
        <f t="shared" si="0"/>
        <v>0</v>
      </c>
      <c r="BJ20" s="51" t="s">
        <v>54</v>
      </c>
    </row>
    <row r="21" spans="2:62" ht="12.75">
      <c r="B21" s="48" t="s">
        <v>58</v>
      </c>
      <c r="C21" s="165"/>
      <c r="D21" s="163"/>
      <c r="E21" s="163"/>
      <c r="F21" s="163"/>
      <c r="G21" s="166"/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49"/>
      <c r="AV21" s="49"/>
      <c r="AW21" s="49"/>
      <c r="AX21" s="49"/>
      <c r="AY21" s="49"/>
      <c r="AZ21" s="49"/>
      <c r="BA21" s="49"/>
      <c r="BB21" s="49"/>
      <c r="BC21" s="90"/>
      <c r="BD21" s="36"/>
      <c r="BE21" s="36"/>
      <c r="BF21" s="36"/>
      <c r="BG21" s="36"/>
      <c r="BH21" s="88"/>
      <c r="BI21" s="50">
        <f t="shared" si="0"/>
        <v>0</v>
      </c>
      <c r="BJ21" s="51" t="s">
        <v>58</v>
      </c>
    </row>
    <row r="22" spans="2:62" ht="13.5" thickBot="1">
      <c r="B22" s="54" t="s">
        <v>55</v>
      </c>
      <c r="C22" s="230"/>
      <c r="D22" s="186"/>
      <c r="E22" s="186"/>
      <c r="F22" s="186"/>
      <c r="G22" s="186"/>
      <c r="H22" s="186"/>
      <c r="I22" s="186"/>
      <c r="J22" s="186"/>
      <c r="K22" s="186"/>
      <c r="L22" s="186"/>
      <c r="M22" s="186"/>
      <c r="N22" s="186"/>
      <c r="O22" s="186"/>
      <c r="P22" s="186"/>
      <c r="Q22" s="186"/>
      <c r="R22" s="186"/>
      <c r="S22" s="186"/>
      <c r="T22" s="186"/>
      <c r="U22" s="186"/>
      <c r="V22" s="186"/>
      <c r="W22" s="186"/>
      <c r="X22" s="186"/>
      <c r="Y22" s="186"/>
      <c r="Z22" s="186"/>
      <c r="AA22" s="186"/>
      <c r="AB22" s="186"/>
      <c r="AC22" s="186"/>
      <c r="AD22" s="186"/>
      <c r="AE22" s="186"/>
      <c r="AF22" s="186"/>
      <c r="AG22" s="186"/>
      <c r="AH22" s="186"/>
      <c r="AI22" s="186"/>
      <c r="AJ22" s="186"/>
      <c r="AK22" s="186"/>
      <c r="AL22" s="186"/>
      <c r="AM22" s="186"/>
      <c r="AN22" s="186"/>
      <c r="AO22" s="186"/>
      <c r="AP22" s="186"/>
      <c r="AQ22" s="186"/>
      <c r="AR22" s="186"/>
      <c r="AS22" s="232"/>
      <c r="AT22" s="186"/>
      <c r="AU22" s="186"/>
      <c r="AV22" s="186"/>
      <c r="AW22" s="186"/>
      <c r="AX22" s="186"/>
      <c r="AY22" s="186"/>
      <c r="AZ22" s="186"/>
      <c r="BA22" s="186"/>
      <c r="BB22" s="231"/>
      <c r="BC22" s="170"/>
      <c r="BD22" s="43"/>
      <c r="BE22" s="43"/>
      <c r="BF22" s="43"/>
      <c r="BG22" s="43"/>
      <c r="BH22" s="171"/>
      <c r="BI22" s="54">
        <f t="shared" si="0"/>
        <v>0</v>
      </c>
      <c r="BJ22" s="55" t="s">
        <v>55</v>
      </c>
    </row>
    <row r="23" spans="2:62" ht="13.5" thickBot="1">
      <c r="B23" s="56" t="s">
        <v>22</v>
      </c>
      <c r="C23" s="42"/>
      <c r="D23" s="42"/>
      <c r="E23" s="42"/>
      <c r="F23" s="42"/>
      <c r="G23" s="42"/>
      <c r="H23" s="42"/>
      <c r="I23" s="42"/>
      <c r="J23" s="42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52"/>
      <c r="AH23" s="52"/>
      <c r="AI23" s="52"/>
      <c r="AJ23" s="52"/>
      <c r="AK23" s="52"/>
      <c r="AL23" s="52"/>
      <c r="AM23" s="52"/>
      <c r="AN23" s="52"/>
      <c r="AO23" s="52"/>
      <c r="AP23" s="52"/>
      <c r="AQ23" s="52"/>
      <c r="AR23" s="52"/>
      <c r="AS23" s="53"/>
      <c r="AT23" s="42"/>
      <c r="AU23" s="42"/>
      <c r="AV23" s="42"/>
      <c r="AW23" s="42"/>
      <c r="AX23" s="42"/>
      <c r="AY23" s="444" t="s">
        <v>341</v>
      </c>
      <c r="AZ23" s="445"/>
      <c r="BA23" s="445"/>
      <c r="BB23" s="446"/>
      <c r="BC23" s="89">
        <f aca="true" t="shared" si="1" ref="BC23:BI23">SUM(BC17:BC22)</f>
        <v>0</v>
      </c>
      <c r="BD23" s="179">
        <f t="shared" si="1"/>
        <v>0</v>
      </c>
      <c r="BE23" s="179">
        <f t="shared" si="1"/>
        <v>0</v>
      </c>
      <c r="BF23" s="179">
        <f t="shared" si="1"/>
        <v>0</v>
      </c>
      <c r="BG23" s="179">
        <f t="shared" si="1"/>
        <v>0</v>
      </c>
      <c r="BH23" s="180">
        <f t="shared" si="1"/>
        <v>0</v>
      </c>
      <c r="BI23" s="168">
        <f t="shared" si="1"/>
        <v>0</v>
      </c>
      <c r="BJ23" s="151"/>
    </row>
    <row r="24" ht="7.5" customHeight="1"/>
    <row r="25" spans="2:62" s="58" customFormat="1" ht="27" customHeight="1">
      <c r="B25" s="59" t="s">
        <v>343</v>
      </c>
      <c r="C25" s="59"/>
      <c r="D25" s="59"/>
      <c r="E25" s="59"/>
      <c r="F25" s="59"/>
      <c r="G25" s="59"/>
      <c r="I25" s="495" t="s">
        <v>111</v>
      </c>
      <c r="J25" s="496"/>
      <c r="L25" s="475" t="s">
        <v>344</v>
      </c>
      <c r="M25" s="475"/>
      <c r="N25" s="475"/>
      <c r="O25" s="475"/>
      <c r="Q25" s="163" t="s">
        <v>60</v>
      </c>
      <c r="R25" s="60"/>
      <c r="S25" s="475" t="s">
        <v>336</v>
      </c>
      <c r="T25" s="475"/>
      <c r="U25" s="475"/>
      <c r="V25" s="59"/>
      <c r="W25" s="49" t="s">
        <v>61</v>
      </c>
      <c r="Y25" s="475" t="s">
        <v>337</v>
      </c>
      <c r="Z25" s="475"/>
      <c r="AA25" s="475"/>
      <c r="AB25" s="59"/>
      <c r="AC25" s="49" t="s">
        <v>49</v>
      </c>
      <c r="AE25" s="475" t="s">
        <v>338</v>
      </c>
      <c r="AF25" s="475"/>
      <c r="AG25" s="475"/>
      <c r="AH25" s="59"/>
      <c r="AI25" s="49" t="s">
        <v>52</v>
      </c>
      <c r="AK25" s="59" t="s">
        <v>345</v>
      </c>
      <c r="AL25" s="59"/>
      <c r="AM25" s="59"/>
      <c r="AN25" s="59"/>
      <c r="AO25" s="59"/>
      <c r="AP25" s="59"/>
      <c r="AQ25" s="59"/>
      <c r="AS25" s="61" t="s">
        <v>62</v>
      </c>
      <c r="AT25" s="62"/>
      <c r="AV25" s="59" t="s">
        <v>339</v>
      </c>
      <c r="AW25" s="59"/>
      <c r="AX25" s="59"/>
      <c r="AY25" s="59"/>
      <c r="AZ25" s="59"/>
      <c r="BA25" s="22"/>
      <c r="BB25" s="49" t="s">
        <v>71</v>
      </c>
      <c r="BD25" s="59" t="s">
        <v>340</v>
      </c>
      <c r="BE25" s="59"/>
      <c r="BF25" s="59"/>
      <c r="BG25" s="59"/>
      <c r="BH25" s="60" t="s">
        <v>22</v>
      </c>
      <c r="BI25" s="60"/>
      <c r="BJ25" s="22"/>
    </row>
    <row r="26" spans="2:56" ht="4.5" customHeight="1" thickBot="1"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64"/>
      <c r="R26" s="64"/>
      <c r="S26" s="64"/>
      <c r="T26" s="64"/>
      <c r="U26" s="64"/>
      <c r="V26" s="64"/>
      <c r="W26" s="64"/>
      <c r="X26" s="64"/>
      <c r="Y26" s="59"/>
      <c r="Z26" s="59"/>
      <c r="AA26" s="59"/>
      <c r="AB26" s="59"/>
      <c r="AC26" s="59"/>
      <c r="AD26" s="59"/>
      <c r="AE26" s="59"/>
      <c r="AF26" s="25"/>
      <c r="AG26" s="25"/>
      <c r="AH26" s="25"/>
      <c r="AI26" s="25"/>
      <c r="AJ26" s="25"/>
      <c r="AK26" s="25"/>
      <c r="AL26" s="25"/>
      <c r="AM26" s="25"/>
      <c r="AN26" s="25"/>
      <c r="AO26" s="25"/>
      <c r="AP26" s="25"/>
      <c r="AQ26" s="25"/>
      <c r="AR26" s="25"/>
      <c r="AS26" s="25"/>
      <c r="AT26" s="25"/>
      <c r="AU26" s="25"/>
      <c r="AV26" s="25"/>
      <c r="AW26" s="25"/>
      <c r="AX26" s="25"/>
      <c r="AY26" s="25"/>
      <c r="AZ26" s="25"/>
      <c r="BA26" s="25"/>
      <c r="BB26" s="25"/>
      <c r="BC26" s="25"/>
      <c r="BD26" s="25"/>
    </row>
    <row r="27" spans="2:62" ht="18" customHeight="1" thickBot="1">
      <c r="B27" s="471" t="s">
        <v>347</v>
      </c>
      <c r="C27" s="328"/>
      <c r="D27" s="65"/>
      <c r="E27" s="65"/>
      <c r="F27" s="65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5"/>
      <c r="V27" s="65"/>
      <c r="W27" s="65"/>
      <c r="X27" s="65"/>
      <c r="Y27" s="65"/>
      <c r="Z27" s="65"/>
      <c r="AA27" s="65"/>
      <c r="AB27" s="325"/>
      <c r="AC27" s="325"/>
      <c r="AD27" s="562" t="s">
        <v>381</v>
      </c>
      <c r="AE27" s="552" t="s">
        <v>382</v>
      </c>
      <c r="AF27" s="564" t="s">
        <v>349</v>
      </c>
      <c r="AG27" s="428"/>
      <c r="AH27" s="428"/>
      <c r="AI27" s="428"/>
      <c r="AJ27" s="565"/>
      <c r="AK27" s="547" t="s">
        <v>352</v>
      </c>
      <c r="AL27" s="548"/>
      <c r="AM27" s="548"/>
      <c r="AN27" s="548"/>
      <c r="AO27" s="548"/>
      <c r="AP27" s="548"/>
      <c r="AQ27" s="548"/>
      <c r="AR27" s="548"/>
      <c r="AS27" s="549"/>
      <c r="AT27" s="549"/>
      <c r="AU27" s="549"/>
      <c r="AV27" s="549"/>
      <c r="AW27" s="549"/>
      <c r="AX27" s="550"/>
      <c r="AY27" s="465" t="s">
        <v>361</v>
      </c>
      <c r="AZ27" s="466"/>
      <c r="BA27" s="466"/>
      <c r="BB27" s="466"/>
      <c r="BC27" s="466"/>
      <c r="BD27" s="466"/>
      <c r="BE27" s="466"/>
      <c r="BF27" s="466"/>
      <c r="BG27" s="466"/>
      <c r="BH27" s="466"/>
      <c r="BI27" s="466"/>
      <c r="BJ27" s="467"/>
    </row>
    <row r="28" spans="2:62" ht="12.75" customHeight="1">
      <c r="B28" s="472"/>
      <c r="C28" s="329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  <c r="AB28" s="332"/>
      <c r="AC28" s="326"/>
      <c r="AD28" s="563"/>
      <c r="AE28" s="553"/>
      <c r="AF28" s="556"/>
      <c r="AG28" s="557"/>
      <c r="AH28" s="557"/>
      <c r="AI28" s="557"/>
      <c r="AJ28" s="558"/>
      <c r="AK28" s="476" t="s">
        <v>353</v>
      </c>
      <c r="AL28" s="477"/>
      <c r="AM28" s="567" t="s">
        <v>354</v>
      </c>
      <c r="AN28" s="568"/>
      <c r="AO28" s="568"/>
      <c r="AP28" s="568"/>
      <c r="AQ28" s="568"/>
      <c r="AR28" s="568"/>
      <c r="AS28" s="569"/>
      <c r="AT28" s="569"/>
      <c r="AU28" s="569"/>
      <c r="AV28" s="570"/>
      <c r="AW28" s="399" t="s">
        <v>360</v>
      </c>
      <c r="AX28" s="399"/>
      <c r="AY28" s="38" t="s">
        <v>362</v>
      </c>
      <c r="AZ28" s="39"/>
      <c r="BA28" s="39" t="s">
        <v>363</v>
      </c>
      <c r="BB28" s="39"/>
      <c r="BC28" s="39" t="s">
        <v>364</v>
      </c>
      <c r="BD28" s="39"/>
      <c r="BE28" s="39" t="s">
        <v>365</v>
      </c>
      <c r="BF28" s="39"/>
      <c r="BG28" s="39" t="s">
        <v>366</v>
      </c>
      <c r="BH28" s="39"/>
      <c r="BI28" s="85" t="s">
        <v>367</v>
      </c>
      <c r="BJ28" s="37"/>
    </row>
    <row r="29" spans="2:62" ht="18" customHeight="1">
      <c r="B29" s="472"/>
      <c r="C29" s="329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332"/>
      <c r="AC29" s="326"/>
      <c r="AD29" s="563"/>
      <c r="AE29" s="553"/>
      <c r="AF29" s="484" t="s">
        <v>348</v>
      </c>
      <c r="AG29" s="485"/>
      <c r="AH29" s="486" t="s">
        <v>350</v>
      </c>
      <c r="AI29" s="485"/>
      <c r="AJ29" s="482" t="s">
        <v>351</v>
      </c>
      <c r="AK29" s="478"/>
      <c r="AL29" s="479"/>
      <c r="AM29" s="460" t="s">
        <v>355</v>
      </c>
      <c r="AN29" s="402"/>
      <c r="AO29" s="402" t="s">
        <v>356</v>
      </c>
      <c r="AP29" s="402"/>
      <c r="AQ29" s="402" t="s">
        <v>357</v>
      </c>
      <c r="AR29" s="402"/>
      <c r="AS29" s="402" t="s">
        <v>358</v>
      </c>
      <c r="AT29" s="402"/>
      <c r="AU29" s="402" t="s">
        <v>359</v>
      </c>
      <c r="AV29" s="402"/>
      <c r="AW29" s="400"/>
      <c r="AX29" s="400"/>
      <c r="AY29" s="72">
        <v>1</v>
      </c>
      <c r="AZ29" s="73">
        <v>2</v>
      </c>
      <c r="BA29" s="73">
        <v>3</v>
      </c>
      <c r="BB29" s="73">
        <v>4</v>
      </c>
      <c r="BC29" s="73">
        <v>5</v>
      </c>
      <c r="BD29" s="73">
        <v>6</v>
      </c>
      <c r="BE29" s="73">
        <v>7</v>
      </c>
      <c r="BF29" s="73">
        <v>8</v>
      </c>
      <c r="BG29" s="73">
        <v>9</v>
      </c>
      <c r="BH29" s="73">
        <v>10</v>
      </c>
      <c r="BI29" s="74">
        <v>11</v>
      </c>
      <c r="BJ29" s="75">
        <v>12</v>
      </c>
    </row>
    <row r="30" spans="2:62" ht="18" customHeight="1">
      <c r="B30" s="472"/>
      <c r="C30" s="559" t="s">
        <v>346</v>
      </c>
      <c r="D30" s="463"/>
      <c r="E30" s="463"/>
      <c r="F30" s="463"/>
      <c r="G30" s="463"/>
      <c r="H30" s="463"/>
      <c r="I30" s="463"/>
      <c r="J30" s="463"/>
      <c r="K30" s="463"/>
      <c r="L30" s="463"/>
      <c r="M30" s="463"/>
      <c r="N30" s="463"/>
      <c r="O30" s="463"/>
      <c r="P30" s="463"/>
      <c r="Q30" s="463"/>
      <c r="R30" s="463"/>
      <c r="S30" s="463"/>
      <c r="T30" s="463"/>
      <c r="U30" s="463"/>
      <c r="V30" s="463"/>
      <c r="W30" s="463"/>
      <c r="X30" s="463"/>
      <c r="Y30" s="463"/>
      <c r="Z30" s="463"/>
      <c r="AA30" s="463"/>
      <c r="AB30" s="560"/>
      <c r="AC30" s="561"/>
      <c r="AD30" s="563"/>
      <c r="AE30" s="553"/>
      <c r="AF30" s="478"/>
      <c r="AG30" s="479"/>
      <c r="AH30" s="487"/>
      <c r="AI30" s="479"/>
      <c r="AJ30" s="454"/>
      <c r="AK30" s="478"/>
      <c r="AL30" s="479"/>
      <c r="AM30" s="460"/>
      <c r="AN30" s="402"/>
      <c r="AO30" s="402"/>
      <c r="AP30" s="402"/>
      <c r="AQ30" s="402"/>
      <c r="AR30" s="402"/>
      <c r="AS30" s="402"/>
      <c r="AT30" s="402"/>
      <c r="AU30" s="402"/>
      <c r="AV30" s="402"/>
      <c r="AW30" s="400"/>
      <c r="AX30" s="400"/>
      <c r="AY30" s="447" t="s">
        <v>368</v>
      </c>
      <c r="AZ30" s="448"/>
      <c r="BA30" s="448"/>
      <c r="BB30" s="448"/>
      <c r="BC30" s="448"/>
      <c r="BD30" s="448"/>
      <c r="BE30" s="448"/>
      <c r="BF30" s="448"/>
      <c r="BG30" s="448"/>
      <c r="BH30" s="448"/>
      <c r="BI30" s="448"/>
      <c r="BJ30" s="449"/>
    </row>
    <row r="31" spans="2:62" ht="18" customHeight="1">
      <c r="B31" s="472"/>
      <c r="C31" s="181"/>
      <c r="D31" s="79"/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332"/>
      <c r="AC31" s="326"/>
      <c r="AD31" s="563"/>
      <c r="AE31" s="553"/>
      <c r="AF31" s="478"/>
      <c r="AG31" s="479"/>
      <c r="AH31" s="487"/>
      <c r="AI31" s="479"/>
      <c r="AJ31" s="454"/>
      <c r="AK31" s="478"/>
      <c r="AL31" s="479"/>
      <c r="AM31" s="460"/>
      <c r="AN31" s="402"/>
      <c r="AO31" s="402"/>
      <c r="AP31" s="402"/>
      <c r="AQ31" s="402"/>
      <c r="AR31" s="402"/>
      <c r="AS31" s="402"/>
      <c r="AT31" s="402"/>
      <c r="AU31" s="402"/>
      <c r="AV31" s="402"/>
      <c r="AW31" s="400"/>
      <c r="AX31" s="400"/>
      <c r="AY31" s="165"/>
      <c r="AZ31" s="163"/>
      <c r="BA31" s="163"/>
      <c r="BB31" s="163"/>
      <c r="BC31" s="163"/>
      <c r="BD31" s="163"/>
      <c r="BE31" s="163"/>
      <c r="BF31" s="163"/>
      <c r="BG31" s="163"/>
      <c r="BH31" s="163"/>
      <c r="BI31" s="163">
        <v>0</v>
      </c>
      <c r="BJ31" s="178">
        <v>0</v>
      </c>
    </row>
    <row r="32" spans="2:62" ht="18" customHeight="1" thickBot="1">
      <c r="B32" s="472"/>
      <c r="C32" s="329"/>
      <c r="D32" s="25"/>
      <c r="E32" s="25"/>
      <c r="F32" s="25"/>
      <c r="G32" s="25"/>
      <c r="H32" s="25"/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332"/>
      <c r="AC32" s="326"/>
      <c r="AD32" s="563"/>
      <c r="AE32" s="553"/>
      <c r="AF32" s="478"/>
      <c r="AG32" s="479"/>
      <c r="AH32" s="487"/>
      <c r="AI32" s="479"/>
      <c r="AJ32" s="454"/>
      <c r="AK32" s="478"/>
      <c r="AL32" s="479"/>
      <c r="AM32" s="460"/>
      <c r="AN32" s="402"/>
      <c r="AO32" s="402"/>
      <c r="AP32" s="402"/>
      <c r="AQ32" s="402"/>
      <c r="AR32" s="402"/>
      <c r="AS32" s="402"/>
      <c r="AT32" s="402"/>
      <c r="AU32" s="402"/>
      <c r="AV32" s="402"/>
      <c r="AW32" s="400"/>
      <c r="AX32" s="400"/>
      <c r="AY32" s="165"/>
      <c r="AZ32" s="163"/>
      <c r="BA32" s="163"/>
      <c r="BB32" s="163"/>
      <c r="BC32" s="163"/>
      <c r="BD32" s="163"/>
      <c r="BE32" s="163"/>
      <c r="BF32" s="163"/>
      <c r="BG32" s="163"/>
      <c r="BH32" s="163"/>
      <c r="BI32" s="163">
        <v>0</v>
      </c>
      <c r="BJ32" s="178">
        <v>0</v>
      </c>
    </row>
    <row r="33" spans="2:62" ht="0.75" customHeight="1" hidden="1">
      <c r="B33" s="472"/>
      <c r="C33" s="329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25"/>
      <c r="X33" s="25"/>
      <c r="Y33" s="25"/>
      <c r="Z33" s="25"/>
      <c r="AA33" s="25"/>
      <c r="AB33" s="25"/>
      <c r="AC33" s="25"/>
      <c r="AD33" s="329"/>
      <c r="AE33" s="331"/>
      <c r="AF33" s="71"/>
      <c r="AG33" s="80"/>
      <c r="AH33" s="81"/>
      <c r="AI33" s="80"/>
      <c r="AJ33" s="81"/>
      <c r="AK33" s="480"/>
      <c r="AL33" s="481"/>
      <c r="AM33" s="461"/>
      <c r="AN33" s="403"/>
      <c r="AO33" s="403"/>
      <c r="AP33" s="403"/>
      <c r="AQ33" s="403"/>
      <c r="AR33" s="403"/>
      <c r="AS33" s="403"/>
      <c r="AT33" s="403"/>
      <c r="AU33" s="403"/>
      <c r="AV33" s="403"/>
      <c r="AW33" s="401"/>
      <c r="AX33" s="401"/>
      <c r="AY33" s="82" t="s">
        <v>22</v>
      </c>
      <c r="AZ33" s="83"/>
      <c r="BA33" s="83"/>
      <c r="BB33" s="83"/>
      <c r="BC33" s="83"/>
      <c r="BD33" s="83"/>
      <c r="BE33" s="83"/>
      <c r="BF33" s="83"/>
      <c r="BG33" s="83"/>
      <c r="BH33" s="83"/>
      <c r="BI33" s="83"/>
      <c r="BJ33" s="84"/>
    </row>
    <row r="34" spans="2:62" s="63" customFormat="1" ht="15.75" customHeight="1" thickBot="1">
      <c r="B34" s="172">
        <v>1</v>
      </c>
      <c r="C34" s="547">
        <v>2</v>
      </c>
      <c r="D34" s="548"/>
      <c r="E34" s="548"/>
      <c r="F34" s="548"/>
      <c r="G34" s="548"/>
      <c r="H34" s="548"/>
      <c r="I34" s="548"/>
      <c r="J34" s="548"/>
      <c r="K34" s="548"/>
      <c r="L34" s="548"/>
      <c r="M34" s="548"/>
      <c r="N34" s="548"/>
      <c r="O34" s="548"/>
      <c r="P34" s="548"/>
      <c r="Q34" s="548"/>
      <c r="R34" s="548"/>
      <c r="S34" s="548"/>
      <c r="T34" s="548"/>
      <c r="U34" s="548"/>
      <c r="V34" s="548"/>
      <c r="W34" s="548"/>
      <c r="X34" s="548"/>
      <c r="Y34" s="548"/>
      <c r="Z34" s="548"/>
      <c r="AA34" s="548"/>
      <c r="AB34" s="549"/>
      <c r="AC34" s="550"/>
      <c r="AD34" s="547">
        <v>3</v>
      </c>
      <c r="AE34" s="550"/>
      <c r="AF34" s="547">
        <v>4</v>
      </c>
      <c r="AG34" s="546"/>
      <c r="AH34" s="542">
        <v>5</v>
      </c>
      <c r="AI34" s="543"/>
      <c r="AJ34" s="333">
        <v>6</v>
      </c>
      <c r="AK34" s="547">
        <v>7</v>
      </c>
      <c r="AL34" s="546"/>
      <c r="AM34" s="542">
        <v>8</v>
      </c>
      <c r="AN34" s="546"/>
      <c r="AO34" s="542">
        <v>9</v>
      </c>
      <c r="AP34" s="546"/>
      <c r="AQ34" s="542">
        <v>10</v>
      </c>
      <c r="AR34" s="546"/>
      <c r="AS34" s="542">
        <v>11</v>
      </c>
      <c r="AT34" s="546"/>
      <c r="AU34" s="542">
        <v>12</v>
      </c>
      <c r="AV34" s="546"/>
      <c r="AW34" s="542">
        <v>13</v>
      </c>
      <c r="AX34" s="546"/>
      <c r="AY34" s="176">
        <v>14</v>
      </c>
      <c r="AZ34" s="177">
        <v>15</v>
      </c>
      <c r="BA34" s="130">
        <v>16</v>
      </c>
      <c r="BB34" s="177">
        <v>17</v>
      </c>
      <c r="BC34" s="130">
        <v>18</v>
      </c>
      <c r="BD34" s="177">
        <v>19</v>
      </c>
      <c r="BE34" s="130">
        <v>20</v>
      </c>
      <c r="BF34" s="177">
        <v>21</v>
      </c>
      <c r="BG34" s="130">
        <v>22</v>
      </c>
      <c r="BH34" s="177">
        <v>23</v>
      </c>
      <c r="BI34" s="130">
        <v>24</v>
      </c>
      <c r="BJ34" s="334">
        <v>25</v>
      </c>
    </row>
    <row r="35" spans="2:62" ht="6.75" customHeight="1">
      <c r="B35" s="91"/>
      <c r="C35" s="92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/>
      <c r="V35" s="93"/>
      <c r="W35" s="93"/>
      <c r="X35" s="93"/>
      <c r="Y35" s="93"/>
      <c r="Z35" s="93"/>
      <c r="AA35" s="93"/>
      <c r="AB35" s="93"/>
      <c r="AC35" s="93"/>
      <c r="AD35" s="92"/>
      <c r="AE35" s="97"/>
      <c r="AF35" s="93"/>
      <c r="AG35" s="95"/>
      <c r="AH35" s="93"/>
      <c r="AI35" s="93"/>
      <c r="AJ35" s="96"/>
      <c r="AK35" s="92"/>
      <c r="AL35" s="95"/>
      <c r="AM35" s="98"/>
      <c r="AN35" s="98"/>
      <c r="AO35" s="94"/>
      <c r="AP35" s="95"/>
      <c r="AQ35" s="94"/>
      <c r="AR35" s="93"/>
      <c r="AS35" s="94"/>
      <c r="AT35" s="93"/>
      <c r="AU35" s="94"/>
      <c r="AV35" s="95"/>
      <c r="AW35" s="93"/>
      <c r="AX35" s="93"/>
      <c r="AY35" s="99"/>
      <c r="AZ35" s="100"/>
      <c r="BA35" s="100"/>
      <c r="BB35" s="100"/>
      <c r="BC35" s="100"/>
      <c r="BD35" s="100"/>
      <c r="BE35" s="100"/>
      <c r="BF35" s="100"/>
      <c r="BG35" s="100"/>
      <c r="BH35" s="100"/>
      <c r="BI35" s="100"/>
      <c r="BJ35" s="101"/>
    </row>
    <row r="36" spans="2:62" s="27" customFormat="1" ht="12" customHeight="1">
      <c r="B36" s="102"/>
      <c r="C36" s="424"/>
      <c r="D36" s="416"/>
      <c r="E36" s="416"/>
      <c r="F36" s="422"/>
      <c r="G36" s="416"/>
      <c r="H36" s="416"/>
      <c r="I36" s="416"/>
      <c r="J36" s="416"/>
      <c r="K36" s="416"/>
      <c r="L36" s="416"/>
      <c r="M36" s="416"/>
      <c r="N36" s="416"/>
      <c r="O36" s="416"/>
      <c r="P36" s="416"/>
      <c r="Q36" s="416"/>
      <c r="R36" s="416"/>
      <c r="S36" s="416"/>
      <c r="T36" s="416"/>
      <c r="U36" s="416"/>
      <c r="V36" s="416"/>
      <c r="W36" s="416"/>
      <c r="X36" s="416"/>
      <c r="Y36" s="416"/>
      <c r="Z36" s="416"/>
      <c r="AA36" s="416"/>
      <c r="AB36" s="416"/>
      <c r="AC36" s="423"/>
      <c r="AD36" s="554"/>
      <c r="AE36" s="555"/>
      <c r="AF36" s="405"/>
      <c r="AG36" s="425"/>
      <c r="AH36" s="483"/>
      <c r="AI36" s="425"/>
      <c r="AJ36" s="103"/>
      <c r="AK36" s="431">
        <f>SUM(AM36,AW36)</f>
        <v>0</v>
      </c>
      <c r="AL36" s="425"/>
      <c r="AM36" s="414">
        <f>SUM(AO36:AV36)</f>
        <v>0</v>
      </c>
      <c r="AN36" s="414"/>
      <c r="AO36" s="414"/>
      <c r="AP36" s="414"/>
      <c r="AQ36" s="414"/>
      <c r="AR36" s="414"/>
      <c r="AS36" s="414"/>
      <c r="AT36" s="414"/>
      <c r="AU36" s="414"/>
      <c r="AV36" s="414"/>
      <c r="AW36" s="405"/>
      <c r="AX36" s="406"/>
      <c r="AY36" s="104"/>
      <c r="AZ36" s="105"/>
      <c r="BA36" s="105"/>
      <c r="BB36" s="105"/>
      <c r="BC36" s="105"/>
      <c r="BD36" s="105"/>
      <c r="BE36" s="105"/>
      <c r="BF36" s="105"/>
      <c r="BG36" s="105"/>
      <c r="BH36" s="105"/>
      <c r="BI36" s="105"/>
      <c r="BJ36" s="106"/>
    </row>
    <row r="37" spans="1:62" s="24" customFormat="1" ht="13.5" thickBot="1">
      <c r="A37" s="249"/>
      <c r="B37" s="110"/>
      <c r="C37" s="415"/>
      <c r="D37" s="416"/>
      <c r="E37" s="416"/>
      <c r="F37" s="494"/>
      <c r="G37" s="416"/>
      <c r="H37" s="416"/>
      <c r="I37" s="416"/>
      <c r="J37" s="416"/>
      <c r="K37" s="416"/>
      <c r="L37" s="416"/>
      <c r="M37" s="416"/>
      <c r="N37" s="416"/>
      <c r="O37" s="416"/>
      <c r="P37" s="416"/>
      <c r="Q37" s="416"/>
      <c r="R37" s="416"/>
      <c r="S37" s="416"/>
      <c r="T37" s="416"/>
      <c r="U37" s="416"/>
      <c r="V37" s="416"/>
      <c r="W37" s="416"/>
      <c r="X37" s="416"/>
      <c r="Y37" s="416"/>
      <c r="Z37" s="416"/>
      <c r="AA37" s="416"/>
      <c r="AB37" s="416"/>
      <c r="AC37" s="423"/>
      <c r="AD37" s="533"/>
      <c r="AE37" s="534"/>
      <c r="AF37" s="417"/>
      <c r="AG37" s="418"/>
      <c r="AH37" s="421"/>
      <c r="AI37" s="418"/>
      <c r="AJ37" s="86"/>
      <c r="AK37" s="419">
        <f>SUM(AM37,AW37)</f>
        <v>0</v>
      </c>
      <c r="AL37" s="528"/>
      <c r="AM37" s="390">
        <f>SUM(AO37:AV37)</f>
        <v>0</v>
      </c>
      <c r="AN37" s="390"/>
      <c r="AO37" s="390"/>
      <c r="AP37" s="390"/>
      <c r="AQ37" s="390"/>
      <c r="AR37" s="390"/>
      <c r="AS37" s="390"/>
      <c r="AT37" s="390"/>
      <c r="AU37" s="390"/>
      <c r="AV37" s="390"/>
      <c r="AW37" s="407"/>
      <c r="AX37" s="408"/>
      <c r="AY37" s="206"/>
      <c r="AZ37" s="205"/>
      <c r="BA37" s="205"/>
      <c r="BB37" s="205"/>
      <c r="BC37" s="205"/>
      <c r="BD37" s="205"/>
      <c r="BE37" s="205"/>
      <c r="BF37" s="205"/>
      <c r="BG37" s="205"/>
      <c r="BH37" s="205"/>
      <c r="BI37" s="205"/>
      <c r="BJ37" s="207"/>
    </row>
    <row r="38" spans="2:62" s="24" customFormat="1" ht="13.5" thickBot="1">
      <c r="B38" s="111"/>
      <c r="C38" s="244"/>
      <c r="D38" s="327"/>
      <c r="E38" s="327"/>
      <c r="F38" s="330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113"/>
      <c r="AD38" s="244"/>
      <c r="AE38" s="151"/>
      <c r="AF38" s="113"/>
      <c r="AG38" s="114"/>
      <c r="AH38" s="113"/>
      <c r="AI38" s="70"/>
      <c r="AJ38" s="115"/>
      <c r="AK38" s="430">
        <f>SUM(AM38,AW38)</f>
        <v>0</v>
      </c>
      <c r="AL38" s="392"/>
      <c r="AM38" s="391">
        <f>SUM(AO38:AV38)</f>
        <v>0</v>
      </c>
      <c r="AN38" s="392"/>
      <c r="AO38" s="395"/>
      <c r="AP38" s="429"/>
      <c r="AQ38" s="395"/>
      <c r="AR38" s="429"/>
      <c r="AS38" s="395"/>
      <c r="AT38" s="429"/>
      <c r="AU38" s="395"/>
      <c r="AV38" s="429"/>
      <c r="AW38" s="395"/>
      <c r="AX38" s="396"/>
      <c r="AY38" s="208"/>
      <c r="AZ38" s="209"/>
      <c r="BA38" s="209"/>
      <c r="BB38" s="209"/>
      <c r="BC38" s="209"/>
      <c r="BD38" s="209"/>
      <c r="BE38" s="209"/>
      <c r="BF38" s="209"/>
      <c r="BG38" s="209"/>
      <c r="BH38" s="209"/>
      <c r="BI38" s="209"/>
      <c r="BJ38" s="210"/>
    </row>
    <row r="39" spans="2:62" s="25" customFormat="1" ht="6.75" customHeight="1" thickBot="1">
      <c r="B39" s="87"/>
      <c r="C39" s="118"/>
      <c r="D39" s="119"/>
      <c r="E39" s="119"/>
      <c r="F39" s="119"/>
      <c r="G39" s="119"/>
      <c r="H39" s="119"/>
      <c r="I39" s="119"/>
      <c r="J39" s="119"/>
      <c r="K39" s="119"/>
      <c r="L39" s="119"/>
      <c r="M39" s="119"/>
      <c r="N39" s="119"/>
      <c r="O39" s="119"/>
      <c r="P39" s="119"/>
      <c r="Q39" s="57"/>
      <c r="R39" s="119"/>
      <c r="S39" s="119"/>
      <c r="T39" s="119"/>
      <c r="U39" s="119"/>
      <c r="V39" s="119"/>
      <c r="W39" s="119"/>
      <c r="X39" s="119"/>
      <c r="Y39" s="119"/>
      <c r="Z39" s="119"/>
      <c r="AA39" s="119"/>
      <c r="AB39" s="119"/>
      <c r="AC39" s="119"/>
      <c r="AD39" s="119"/>
      <c r="AE39" s="119"/>
      <c r="AF39" s="57"/>
      <c r="AG39" s="119"/>
      <c r="AH39" s="119"/>
      <c r="AI39" s="119"/>
      <c r="AJ39" s="119"/>
      <c r="AK39" s="119"/>
      <c r="AL39" s="119"/>
      <c r="AM39" s="119"/>
      <c r="AN39" s="119"/>
      <c r="AO39" s="119"/>
      <c r="AP39" s="119"/>
      <c r="AQ39" s="119"/>
      <c r="AR39" s="119"/>
      <c r="AS39" s="119"/>
      <c r="AT39" s="119"/>
      <c r="AU39" s="57"/>
      <c r="AV39" s="119"/>
      <c r="AW39" s="119"/>
      <c r="AX39" s="119"/>
      <c r="AY39" s="119"/>
      <c r="AZ39" s="119"/>
      <c r="BA39" s="119"/>
      <c r="BB39" s="119"/>
      <c r="BC39" s="119"/>
      <c r="BD39" s="119"/>
      <c r="BE39" s="119"/>
      <c r="BF39" s="119"/>
      <c r="BG39" s="119"/>
      <c r="BH39" s="119"/>
      <c r="BI39" s="119"/>
      <c r="BJ39" s="120"/>
    </row>
    <row r="40" spans="2:62" s="24" customFormat="1" ht="12.75">
      <c r="B40" s="122"/>
      <c r="C40" s="427" t="s">
        <v>369</v>
      </c>
      <c r="D40" s="428"/>
      <c r="E40" s="428"/>
      <c r="F40" s="428"/>
      <c r="G40" s="428"/>
      <c r="H40" s="428"/>
      <c r="I40" s="428"/>
      <c r="J40" s="428"/>
      <c r="K40" s="428"/>
      <c r="L40" s="428"/>
      <c r="M40" s="428"/>
      <c r="N40" s="428"/>
      <c r="O40" s="428"/>
      <c r="P40" s="428"/>
      <c r="Q40" s="428"/>
      <c r="R40" s="124" t="s">
        <v>370</v>
      </c>
      <c r="S40" s="123"/>
      <c r="T40" s="123"/>
      <c r="U40" s="123"/>
      <c r="V40" s="123"/>
      <c r="W40" s="123"/>
      <c r="X40" s="123"/>
      <c r="Y40" s="123"/>
      <c r="Z40" s="123"/>
      <c r="AA40" s="125"/>
      <c r="AB40" s="126"/>
      <c r="AC40" s="126"/>
      <c r="AD40" s="126"/>
      <c r="AE40" s="126"/>
      <c r="AF40" s="126"/>
      <c r="AG40" s="126"/>
      <c r="AH40" s="126"/>
      <c r="AI40" s="126"/>
      <c r="AJ40" s="127"/>
      <c r="AK40" s="393">
        <f>SUM(AM40,AW40)</f>
        <v>0</v>
      </c>
      <c r="AL40" s="394"/>
      <c r="AM40" s="412">
        <f>SUM(AO40:AV40)</f>
        <v>0</v>
      </c>
      <c r="AN40" s="413"/>
      <c r="AO40" s="412"/>
      <c r="AP40" s="413"/>
      <c r="AQ40" s="412"/>
      <c r="AR40" s="413"/>
      <c r="AS40" s="412"/>
      <c r="AT40" s="413"/>
      <c r="AU40" s="412"/>
      <c r="AV40" s="413"/>
      <c r="AW40" s="412"/>
      <c r="AX40" s="426"/>
      <c r="AY40" s="198">
        <f aca="true" t="shared" si="2" ref="AY40:BJ40">SUM(AY36:AY38)</f>
        <v>0</v>
      </c>
      <c r="AZ40" s="199">
        <f t="shared" si="2"/>
        <v>0</v>
      </c>
      <c r="BA40" s="199">
        <f t="shared" si="2"/>
        <v>0</v>
      </c>
      <c r="BB40" s="199">
        <f t="shared" si="2"/>
        <v>0</v>
      </c>
      <c r="BC40" s="199">
        <f t="shared" si="2"/>
        <v>0</v>
      </c>
      <c r="BD40" s="199">
        <f t="shared" si="2"/>
        <v>0</v>
      </c>
      <c r="BE40" s="199">
        <f t="shared" si="2"/>
        <v>0</v>
      </c>
      <c r="BF40" s="199">
        <f t="shared" si="2"/>
        <v>0</v>
      </c>
      <c r="BG40" s="199">
        <f t="shared" si="2"/>
        <v>0</v>
      </c>
      <c r="BH40" s="199">
        <f t="shared" si="2"/>
        <v>0</v>
      </c>
      <c r="BI40" s="200">
        <f t="shared" si="2"/>
        <v>0</v>
      </c>
      <c r="BJ40" s="201">
        <f t="shared" si="2"/>
        <v>0</v>
      </c>
    </row>
    <row r="41" spans="2:62" ht="12.75">
      <c r="B41" s="134"/>
      <c r="C41" s="507"/>
      <c r="D41" s="508"/>
      <c r="E41" s="508"/>
      <c r="F41" s="508"/>
      <c r="G41" s="508"/>
      <c r="H41" s="508"/>
      <c r="I41" s="508"/>
      <c r="J41" s="508"/>
      <c r="K41" s="508"/>
      <c r="L41" s="508"/>
      <c r="M41" s="508"/>
      <c r="N41" s="508"/>
      <c r="O41" s="508"/>
      <c r="P41" s="508"/>
      <c r="Q41" s="508"/>
      <c r="R41" s="70" t="s">
        <v>371</v>
      </c>
      <c r="S41" s="28"/>
      <c r="T41" s="28"/>
      <c r="U41" s="28"/>
      <c r="V41" s="28"/>
      <c r="W41" s="28"/>
      <c r="X41" s="28"/>
      <c r="Y41" s="28"/>
      <c r="Z41" s="28"/>
      <c r="AA41" s="25"/>
      <c r="AB41" s="28"/>
      <c r="AC41" s="28"/>
      <c r="AD41" s="28"/>
      <c r="AE41" s="28"/>
      <c r="AF41" s="28"/>
      <c r="AG41" s="28"/>
      <c r="AH41" s="28"/>
      <c r="AI41" s="28"/>
      <c r="AJ41" s="28"/>
      <c r="AK41" s="537">
        <f>SUM(AM41,AW41)</f>
        <v>0</v>
      </c>
      <c r="AL41" s="538"/>
      <c r="AM41" s="531">
        <f>SUM(AO41:AV41)</f>
        <v>0</v>
      </c>
      <c r="AN41" s="532"/>
      <c r="AO41" s="531"/>
      <c r="AP41" s="532"/>
      <c r="AQ41" s="531"/>
      <c r="AR41" s="532"/>
      <c r="AS41" s="531"/>
      <c r="AT41" s="532"/>
      <c r="AU41" s="531"/>
      <c r="AV41" s="532"/>
      <c r="AW41" s="531"/>
      <c r="AX41" s="541"/>
      <c r="AY41" s="309">
        <f aca="true" t="shared" si="3" ref="AY41:BJ41">AY40</f>
        <v>0</v>
      </c>
      <c r="AZ41" s="310">
        <f t="shared" si="3"/>
        <v>0</v>
      </c>
      <c r="BA41" s="310">
        <f t="shared" si="3"/>
        <v>0</v>
      </c>
      <c r="BB41" s="310">
        <f t="shared" si="3"/>
        <v>0</v>
      </c>
      <c r="BC41" s="310">
        <f t="shared" si="3"/>
        <v>0</v>
      </c>
      <c r="BD41" s="310">
        <f t="shared" si="3"/>
        <v>0</v>
      </c>
      <c r="BE41" s="310">
        <f t="shared" si="3"/>
        <v>0</v>
      </c>
      <c r="BF41" s="310">
        <f t="shared" si="3"/>
        <v>0</v>
      </c>
      <c r="BG41" s="310">
        <f t="shared" si="3"/>
        <v>0</v>
      </c>
      <c r="BH41" s="310">
        <f t="shared" si="3"/>
        <v>0</v>
      </c>
      <c r="BI41" s="310">
        <f t="shared" si="3"/>
        <v>0</v>
      </c>
      <c r="BJ41" s="311">
        <f t="shared" si="3"/>
        <v>0</v>
      </c>
    </row>
    <row r="42" spans="2:62" ht="12.75">
      <c r="B42" s="134"/>
      <c r="C42" s="507"/>
      <c r="D42" s="508"/>
      <c r="E42" s="508"/>
      <c r="F42" s="508"/>
      <c r="G42" s="508"/>
      <c r="H42" s="508"/>
      <c r="I42" s="508"/>
      <c r="J42" s="508"/>
      <c r="K42" s="508"/>
      <c r="L42" s="508"/>
      <c r="M42" s="508"/>
      <c r="N42" s="508"/>
      <c r="O42" s="508"/>
      <c r="P42" s="508"/>
      <c r="Q42" s="508"/>
      <c r="R42" s="551" t="s">
        <v>383</v>
      </c>
      <c r="S42" s="551"/>
      <c r="T42" s="551"/>
      <c r="U42" s="551"/>
      <c r="V42" s="551"/>
      <c r="W42" s="551"/>
      <c r="X42" s="551"/>
      <c r="Y42" s="551"/>
      <c r="Z42" s="551"/>
      <c r="AA42" s="551"/>
      <c r="AB42" s="551"/>
      <c r="AC42" s="551"/>
      <c r="AD42" s="28"/>
      <c r="AE42" s="28"/>
      <c r="AF42" s="28"/>
      <c r="AG42" s="28"/>
      <c r="AH42" s="28"/>
      <c r="AI42" s="28"/>
      <c r="AJ42" s="28"/>
      <c r="AK42" s="306"/>
      <c r="AL42" s="307"/>
      <c r="AM42" s="312"/>
      <c r="AN42" s="308"/>
      <c r="AO42" s="312"/>
      <c r="AP42" s="308"/>
      <c r="AQ42" s="312"/>
      <c r="AR42" s="308"/>
      <c r="AS42" s="312"/>
      <c r="AT42" s="308"/>
      <c r="AU42" s="312"/>
      <c r="AV42" s="308"/>
      <c r="AW42" s="312"/>
      <c r="AX42" s="312"/>
      <c r="AY42" s="309"/>
      <c r="AZ42" s="310"/>
      <c r="BA42" s="310"/>
      <c r="BB42" s="310"/>
      <c r="BC42" s="310"/>
      <c r="BD42" s="310"/>
      <c r="BE42" s="310"/>
      <c r="BF42" s="310"/>
      <c r="BG42" s="310"/>
      <c r="BH42" s="310"/>
      <c r="BI42" s="310"/>
      <c r="BJ42" s="311"/>
    </row>
    <row r="43" spans="2:62" ht="13.5" thickBot="1">
      <c r="B43" s="134"/>
      <c r="C43" s="507"/>
      <c r="D43" s="508"/>
      <c r="E43" s="508"/>
      <c r="F43" s="508"/>
      <c r="G43" s="508"/>
      <c r="H43" s="508"/>
      <c r="I43" s="508"/>
      <c r="J43" s="508"/>
      <c r="K43" s="508"/>
      <c r="L43" s="508"/>
      <c r="M43" s="508"/>
      <c r="N43" s="508"/>
      <c r="O43" s="508"/>
      <c r="P43" s="508"/>
      <c r="Q43" s="508"/>
      <c r="R43" s="70" t="s">
        <v>384</v>
      </c>
      <c r="S43" s="28"/>
      <c r="T43" s="28"/>
      <c r="U43" s="28"/>
      <c r="V43" s="28"/>
      <c r="W43" s="28"/>
      <c r="X43" s="28"/>
      <c r="Y43" s="28"/>
      <c r="Z43" s="28"/>
      <c r="AA43" s="25"/>
      <c r="AB43" s="28"/>
      <c r="AC43" s="28"/>
      <c r="AD43" s="28"/>
      <c r="AE43" s="28"/>
      <c r="AF43" s="28"/>
      <c r="AG43" s="28"/>
      <c r="AH43" s="28"/>
      <c r="AI43" s="28"/>
      <c r="AJ43" s="28"/>
      <c r="AK43" s="313"/>
      <c r="AL43" s="314"/>
      <c r="AM43" s="315"/>
      <c r="AN43" s="319"/>
      <c r="AO43" s="315"/>
      <c r="AP43" s="319"/>
      <c r="AQ43" s="315"/>
      <c r="AR43" s="319"/>
      <c r="AS43" s="315"/>
      <c r="AT43" s="319"/>
      <c r="AU43" s="315"/>
      <c r="AV43" s="319"/>
      <c r="AW43" s="315"/>
      <c r="AX43" s="315"/>
      <c r="AY43" s="316"/>
      <c r="AZ43" s="317"/>
      <c r="BA43" s="317"/>
      <c r="BB43" s="317"/>
      <c r="BC43" s="317"/>
      <c r="BD43" s="317"/>
      <c r="BE43" s="317"/>
      <c r="BF43" s="317"/>
      <c r="BG43" s="317"/>
      <c r="BH43" s="317"/>
      <c r="BI43" s="317"/>
      <c r="BJ43" s="318"/>
    </row>
    <row r="44" spans="2:62" ht="12.75">
      <c r="B44" s="134"/>
      <c r="C44" s="509"/>
      <c r="D44" s="508"/>
      <c r="E44" s="508"/>
      <c r="F44" s="508"/>
      <c r="G44" s="508"/>
      <c r="H44" s="508"/>
      <c r="I44" s="508"/>
      <c r="J44" s="508"/>
      <c r="K44" s="508"/>
      <c r="L44" s="508"/>
      <c r="M44" s="508"/>
      <c r="N44" s="508"/>
      <c r="O44" s="508"/>
      <c r="P44" s="508"/>
      <c r="Q44" s="508"/>
      <c r="R44" s="70" t="s">
        <v>372</v>
      </c>
      <c r="S44" s="28"/>
      <c r="T44" s="28"/>
      <c r="U44" s="28"/>
      <c r="V44" s="28"/>
      <c r="W44" s="28"/>
      <c r="X44" s="28"/>
      <c r="Y44" s="28"/>
      <c r="Z44" s="28"/>
      <c r="AB44" s="135"/>
      <c r="AC44" s="135"/>
      <c r="AD44" s="135"/>
      <c r="AE44" s="135"/>
      <c r="AF44" s="135"/>
      <c r="AG44" s="135"/>
      <c r="AH44" s="135"/>
      <c r="AI44" s="135"/>
      <c r="AJ44" s="135"/>
      <c r="AK44" s="539">
        <f>SUM(AY44:BJ44)</f>
        <v>0</v>
      </c>
      <c r="AL44" s="540"/>
      <c r="AM44" s="245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196"/>
      <c r="AZ44" s="197"/>
      <c r="BA44" s="197"/>
      <c r="BB44" s="197"/>
      <c r="BC44" s="197"/>
      <c r="BD44" s="197"/>
      <c r="BE44" s="197"/>
      <c r="BF44" s="197"/>
      <c r="BG44" s="197"/>
      <c r="BH44" s="197"/>
      <c r="BI44" s="197"/>
      <c r="BJ44" s="184"/>
    </row>
    <row r="45" spans="1:62" ht="12.75">
      <c r="A45" s="248">
        <f>AW45</f>
        <v>0</v>
      </c>
      <c r="B45" s="134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  <c r="P45" s="28"/>
      <c r="Q45" s="28"/>
      <c r="R45" s="136" t="s">
        <v>373</v>
      </c>
      <c r="S45" s="28"/>
      <c r="T45" s="28"/>
      <c r="U45" s="28"/>
      <c r="V45" s="70"/>
      <c r="W45" s="28"/>
      <c r="X45" s="28"/>
      <c r="Y45" s="28"/>
      <c r="Z45" s="28"/>
      <c r="AB45" s="137"/>
      <c r="AC45" s="137"/>
      <c r="AD45" s="137"/>
      <c r="AE45" s="137"/>
      <c r="AF45" s="137"/>
      <c r="AG45" s="137"/>
      <c r="AH45" s="137"/>
      <c r="AI45" s="137"/>
      <c r="AJ45" s="137"/>
      <c r="AK45" s="505">
        <f>SUM(AY45:BJ45)</f>
        <v>0</v>
      </c>
      <c r="AL45" s="506"/>
      <c r="AM45" s="246" t="s">
        <v>385</v>
      </c>
      <c r="AN45" s="70"/>
      <c r="AO45" s="70"/>
      <c r="AP45" s="70"/>
      <c r="AQ45" s="70"/>
      <c r="AR45" s="70"/>
      <c r="AS45" s="70"/>
      <c r="AT45" s="70"/>
      <c r="AU45" s="70"/>
      <c r="AV45" s="247"/>
      <c r="AW45" s="529">
        <f>AK40/KCU+AK45+MPNE</f>
        <v>0</v>
      </c>
      <c r="AX45" s="530"/>
      <c r="AY45" s="165"/>
      <c r="AZ45" s="163"/>
      <c r="BA45" s="163"/>
      <c r="BB45" s="163"/>
      <c r="BC45" s="163"/>
      <c r="BD45" s="163"/>
      <c r="BE45" s="163"/>
      <c r="BF45" s="163"/>
      <c r="BG45" s="163"/>
      <c r="BH45" s="163"/>
      <c r="BI45" s="163"/>
      <c r="BJ45" s="178"/>
    </row>
    <row r="46" spans="2:62" ht="13.5" thickBot="1">
      <c r="B46" s="320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321" t="s">
        <v>374</v>
      </c>
      <c r="S46" s="66"/>
      <c r="T46" s="66"/>
      <c r="U46" s="66"/>
      <c r="V46" s="322"/>
      <c r="W46" s="66"/>
      <c r="X46" s="66"/>
      <c r="Y46" s="66"/>
      <c r="Z46" s="66"/>
      <c r="AA46" s="64"/>
      <c r="AB46" s="323"/>
      <c r="AC46" s="323"/>
      <c r="AD46" s="323"/>
      <c r="AE46" s="323"/>
      <c r="AF46" s="323"/>
      <c r="AG46" s="323"/>
      <c r="AH46" s="323"/>
      <c r="AI46" s="323"/>
      <c r="AJ46" s="323"/>
      <c r="AK46" s="535">
        <f>SUM(AY46:BJ46)</f>
        <v>0</v>
      </c>
      <c r="AL46" s="536"/>
      <c r="AM46" s="324"/>
      <c r="AN46" s="322"/>
      <c r="AO46" s="64"/>
      <c r="AP46" s="64"/>
      <c r="AQ46" s="64"/>
      <c r="AR46" s="64"/>
      <c r="AS46" s="64"/>
      <c r="AT46" s="64"/>
      <c r="AU46" s="64"/>
      <c r="AV46" s="64"/>
      <c r="AW46" s="64"/>
      <c r="AX46" s="64"/>
      <c r="AY46" s="185"/>
      <c r="AZ46" s="186"/>
      <c r="BA46" s="186"/>
      <c r="BB46" s="186"/>
      <c r="BC46" s="186"/>
      <c r="BD46" s="186"/>
      <c r="BE46" s="186"/>
      <c r="BF46" s="186"/>
      <c r="BG46" s="186"/>
      <c r="BH46" s="186"/>
      <c r="BI46" s="186"/>
      <c r="BJ46" s="187"/>
    </row>
    <row r="47" spans="55:62" ht="12.75">
      <c r="BC47" s="24"/>
      <c r="BD47" s="24"/>
      <c r="BE47" s="24"/>
      <c r="BF47" s="24"/>
      <c r="BG47" s="24"/>
      <c r="BH47" s="24"/>
      <c r="BI47" s="24"/>
      <c r="BJ47" s="24"/>
    </row>
    <row r="48" spans="55:62" ht="12.75">
      <c r="BC48" s="24"/>
      <c r="BD48" s="24"/>
      <c r="BE48" s="24"/>
      <c r="BF48" s="24"/>
      <c r="BG48" s="24"/>
      <c r="BH48" s="24"/>
      <c r="BI48" s="24"/>
      <c r="BJ48" s="24"/>
    </row>
    <row r="49" spans="55:62" ht="12.75">
      <c r="BC49" s="24"/>
      <c r="BD49" s="24"/>
      <c r="BE49" s="24"/>
      <c r="BF49" s="24"/>
      <c r="BG49" s="24"/>
      <c r="BH49" s="24"/>
      <c r="BI49" s="24"/>
      <c r="BJ49" s="24"/>
    </row>
    <row r="50" spans="55:62" ht="12.75">
      <c r="BC50" s="24"/>
      <c r="BD50" s="24"/>
      <c r="BE50" s="24"/>
      <c r="BF50" s="24"/>
      <c r="BG50" s="24"/>
      <c r="BH50" s="24"/>
      <c r="BI50" s="24"/>
      <c r="BJ50" s="24"/>
    </row>
    <row r="51" spans="55:62" ht="12.75">
      <c r="BC51" s="24"/>
      <c r="BD51" s="24"/>
      <c r="BE51" s="24"/>
      <c r="BF51" s="24"/>
      <c r="BG51" s="24"/>
      <c r="BH51" s="24"/>
      <c r="BI51" s="24"/>
      <c r="BJ51" s="24"/>
    </row>
    <row r="52" spans="55:62" ht="12.75">
      <c r="BC52" s="24"/>
      <c r="BD52" s="24"/>
      <c r="BE52" s="24"/>
      <c r="BF52" s="24"/>
      <c r="BG52" s="24"/>
      <c r="BH52" s="24"/>
      <c r="BI52" s="24"/>
      <c r="BJ52" s="24"/>
    </row>
    <row r="53" spans="55:62" ht="12.75">
      <c r="BC53" s="24"/>
      <c r="BD53" s="24"/>
      <c r="BE53" s="24"/>
      <c r="BF53" s="24"/>
      <c r="BG53" s="24"/>
      <c r="BH53" s="24"/>
      <c r="BI53" s="24"/>
      <c r="BJ53" s="24"/>
    </row>
    <row r="54" spans="55:62" ht="12.75">
      <c r="BC54" s="24"/>
      <c r="BD54" s="24"/>
      <c r="BE54" s="24"/>
      <c r="BF54" s="24"/>
      <c r="BG54" s="24"/>
      <c r="BH54" s="24"/>
      <c r="BI54" s="24"/>
      <c r="BJ54" s="24"/>
    </row>
    <row r="55" spans="55:62" ht="12.75">
      <c r="BC55" s="24"/>
      <c r="BD55" s="24"/>
      <c r="BE55" s="24"/>
      <c r="BF55" s="24"/>
      <c r="BG55" s="24"/>
      <c r="BH55" s="24"/>
      <c r="BI55" s="24"/>
      <c r="BJ55" s="24"/>
    </row>
    <row r="56" spans="55:62" ht="12.75">
      <c r="BC56" s="24"/>
      <c r="BD56" s="24"/>
      <c r="BE56" s="24"/>
      <c r="BF56" s="24"/>
      <c r="BG56" s="24"/>
      <c r="BH56" s="24"/>
      <c r="BI56" s="24"/>
      <c r="BJ56" s="24"/>
    </row>
    <row r="57" spans="55:62" ht="12.75">
      <c r="BC57" s="24"/>
      <c r="BD57" s="24"/>
      <c r="BE57" s="24"/>
      <c r="BF57" s="24"/>
      <c r="BG57" s="24"/>
      <c r="BH57" s="24"/>
      <c r="BI57" s="24"/>
      <c r="BJ57" s="24"/>
    </row>
    <row r="58" spans="55:62" ht="12.75">
      <c r="BC58" s="24"/>
      <c r="BD58" s="24"/>
      <c r="BE58" s="24"/>
      <c r="BF58" s="24"/>
      <c r="BG58" s="24"/>
      <c r="BH58" s="24"/>
      <c r="BI58" s="24"/>
      <c r="BJ58" s="24"/>
    </row>
    <row r="59" spans="55:62" ht="12.75">
      <c r="BC59" s="24"/>
      <c r="BD59" s="24"/>
      <c r="BE59" s="24"/>
      <c r="BF59" s="24"/>
      <c r="BG59" s="24"/>
      <c r="BH59" s="24"/>
      <c r="BI59" s="24"/>
      <c r="BJ59" s="24"/>
    </row>
    <row r="60" spans="55:62" ht="12.75">
      <c r="BC60" s="24"/>
      <c r="BD60" s="24"/>
      <c r="BE60" s="24"/>
      <c r="BF60" s="24"/>
      <c r="BG60" s="24"/>
      <c r="BH60" s="24"/>
      <c r="BI60" s="24"/>
      <c r="BJ60" s="24"/>
    </row>
    <row r="61" spans="55:62" ht="12.75">
      <c r="BC61" s="24"/>
      <c r="BD61" s="24"/>
      <c r="BE61" s="24"/>
      <c r="BF61" s="24"/>
      <c r="BG61" s="24"/>
      <c r="BH61" s="24"/>
      <c r="BI61" s="24"/>
      <c r="BJ61" s="24"/>
    </row>
    <row r="62" spans="55:62" ht="12.75">
      <c r="BC62" s="24"/>
      <c r="BD62" s="24"/>
      <c r="BE62" s="24"/>
      <c r="BF62" s="24"/>
      <c r="BG62" s="24"/>
      <c r="BH62" s="24"/>
      <c r="BI62" s="24"/>
      <c r="BJ62" s="24"/>
    </row>
    <row r="63" spans="55:62" ht="12.75">
      <c r="BC63" s="24"/>
      <c r="BD63" s="24"/>
      <c r="BE63" s="24"/>
      <c r="BF63" s="24"/>
      <c r="BG63" s="24"/>
      <c r="BH63" s="24"/>
      <c r="BI63" s="24"/>
      <c r="BJ63" s="24"/>
    </row>
    <row r="64" spans="55:62" ht="12.75">
      <c r="BC64" s="24"/>
      <c r="BD64" s="24"/>
      <c r="BE64" s="24"/>
      <c r="BF64" s="24"/>
      <c r="BG64" s="24"/>
      <c r="BH64" s="24"/>
      <c r="BI64" s="24"/>
      <c r="BJ64" s="24"/>
    </row>
    <row r="65" spans="55:62" ht="12.75">
      <c r="BC65" s="24"/>
      <c r="BD65" s="24"/>
      <c r="BE65" s="24"/>
      <c r="BF65" s="24"/>
      <c r="BG65" s="24"/>
      <c r="BH65" s="24"/>
      <c r="BI65" s="24"/>
      <c r="BJ65" s="24"/>
    </row>
  </sheetData>
  <sheetProtection/>
  <mergeCells count="121">
    <mergeCell ref="AS40:AT40"/>
    <mergeCell ref="AO40:AP40"/>
    <mergeCell ref="AM40:AN40"/>
    <mergeCell ref="AK40:AL40"/>
    <mergeCell ref="AK46:AL46"/>
    <mergeCell ref="AK41:AL41"/>
    <mergeCell ref="AK44:AL44"/>
    <mergeCell ref="AK45:AL45"/>
    <mergeCell ref="AW41:AX41"/>
    <mergeCell ref="AM41:AN41"/>
    <mergeCell ref="AO41:AP41"/>
    <mergeCell ref="AQ41:AR41"/>
    <mergeCell ref="AS41:AT41"/>
    <mergeCell ref="AU41:AV41"/>
    <mergeCell ref="B1:L1"/>
    <mergeCell ref="E9:F9"/>
    <mergeCell ref="B3:L3"/>
    <mergeCell ref="B4:L4"/>
    <mergeCell ref="B5:L5"/>
    <mergeCell ref="H8:L8"/>
    <mergeCell ref="H9:L9"/>
    <mergeCell ref="H7:L7"/>
    <mergeCell ref="D7:F7"/>
    <mergeCell ref="B27:B33"/>
    <mergeCell ref="B13:B16"/>
    <mergeCell ref="I25:J25"/>
    <mergeCell ref="C30:AC30"/>
    <mergeCell ref="L25:O25"/>
    <mergeCell ref="Y25:AA25"/>
    <mergeCell ref="N4:AH4"/>
    <mergeCell ref="B2:L2"/>
    <mergeCell ref="AE25:AG25"/>
    <mergeCell ref="S25:U25"/>
    <mergeCell ref="N3:AH3"/>
    <mergeCell ref="V11:AD11"/>
    <mergeCell ref="AN6:BJ6"/>
    <mergeCell ref="AN7:BJ7"/>
    <mergeCell ref="N5:AH5"/>
    <mergeCell ref="N6:AH7"/>
    <mergeCell ref="AY30:BJ30"/>
    <mergeCell ref="BI13:BI16"/>
    <mergeCell ref="AY27:BJ27"/>
    <mergeCell ref="BG13:BG16"/>
    <mergeCell ref="AY23:BB23"/>
    <mergeCell ref="BE13:BE16"/>
    <mergeCell ref="AM1:BI1"/>
    <mergeCell ref="AM2:BJ3"/>
    <mergeCell ref="BC11:BJ11"/>
    <mergeCell ref="BF13:BF16"/>
    <mergeCell ref="BD13:BD16"/>
    <mergeCell ref="BC13:BC16"/>
    <mergeCell ref="AN9:BJ9"/>
    <mergeCell ref="AN5:BJ5"/>
    <mergeCell ref="BJ13:BJ16"/>
    <mergeCell ref="BH13:BH16"/>
    <mergeCell ref="AS36:AT36"/>
    <mergeCell ref="AU29:AV33"/>
    <mergeCell ref="AI8:BJ8"/>
    <mergeCell ref="AM38:AN38"/>
    <mergeCell ref="AW37:AX37"/>
    <mergeCell ref="AH34:AI34"/>
    <mergeCell ref="AW38:AX38"/>
    <mergeCell ref="AW36:AX36"/>
    <mergeCell ref="AU36:AV36"/>
    <mergeCell ref="AQ36:AR36"/>
    <mergeCell ref="AW45:AX45"/>
    <mergeCell ref="AQ38:AR38"/>
    <mergeCell ref="AS37:AT37"/>
    <mergeCell ref="AU37:AV37"/>
    <mergeCell ref="AQ37:AR37"/>
    <mergeCell ref="AW40:AX40"/>
    <mergeCell ref="AU40:AV40"/>
    <mergeCell ref="AS38:AT38"/>
    <mergeCell ref="AQ40:AR40"/>
    <mergeCell ref="AU38:AV38"/>
    <mergeCell ref="AS34:AT34"/>
    <mergeCell ref="AU34:AV34"/>
    <mergeCell ref="AW34:AX34"/>
    <mergeCell ref="AW28:AX33"/>
    <mergeCell ref="AM28:AV28"/>
    <mergeCell ref="AS29:AT33"/>
    <mergeCell ref="AM34:AN34"/>
    <mergeCell ref="AO34:AP34"/>
    <mergeCell ref="AO38:AP38"/>
    <mergeCell ref="AO37:AP37"/>
    <mergeCell ref="AO36:AP36"/>
    <mergeCell ref="AK37:AL37"/>
    <mergeCell ref="AM37:AN37"/>
    <mergeCell ref="AK38:AL38"/>
    <mergeCell ref="AK36:AL36"/>
    <mergeCell ref="AM36:AN36"/>
    <mergeCell ref="AE27:AE32"/>
    <mergeCell ref="C34:AC34"/>
    <mergeCell ref="AQ29:AR33"/>
    <mergeCell ref="AO29:AP33"/>
    <mergeCell ref="AQ34:AR34"/>
    <mergeCell ref="AM29:AN33"/>
    <mergeCell ref="AK34:AL34"/>
    <mergeCell ref="AK27:AX27"/>
    <mergeCell ref="AD27:AD32"/>
    <mergeCell ref="AK28:AL33"/>
    <mergeCell ref="C41:Q44"/>
    <mergeCell ref="AF37:AG37"/>
    <mergeCell ref="AF27:AJ27"/>
    <mergeCell ref="AD36:AE36"/>
    <mergeCell ref="AF28:AJ28"/>
    <mergeCell ref="AJ29:AJ32"/>
    <mergeCell ref="AD34:AE34"/>
    <mergeCell ref="AF34:AG34"/>
    <mergeCell ref="C36:E36"/>
    <mergeCell ref="C37:E37"/>
    <mergeCell ref="AH29:AI32"/>
    <mergeCell ref="AH36:AI36"/>
    <mergeCell ref="AF36:AG36"/>
    <mergeCell ref="AF29:AG32"/>
    <mergeCell ref="AH37:AI37"/>
    <mergeCell ref="R42:AC42"/>
    <mergeCell ref="F36:AC36"/>
    <mergeCell ref="F37:AC37"/>
    <mergeCell ref="C40:Q40"/>
    <mergeCell ref="AD37:AE37"/>
  </mergeCells>
  <printOptions horizontalCentered="1"/>
  <pageMargins left="0.1968503937007874" right="0.1968503937007874" top="0.35433070866141736" bottom="0.4724409448818898" header="0.2362204724409449" footer="0.2362204724409449"/>
  <pageSetup horizontalDpi="300" verticalDpi="300" orientation="landscape" paperSize="9" scale="65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showGridLines="0" zoomScaleSheetLayoutView="100" zoomScalePageLayoutView="0" workbookViewId="0" topLeftCell="A1">
      <selection activeCell="A1" sqref="A1:T1"/>
    </sheetView>
  </sheetViews>
  <sheetFormatPr defaultColWidth="9.00390625" defaultRowHeight="12.75"/>
  <cols>
    <col min="1" max="1" width="41.00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7" width="5.00390625" style="211" customWidth="1"/>
    <col min="8" max="8" width="4.75390625" style="211" customWidth="1"/>
    <col min="9" max="9" width="4.875" style="211" customWidth="1"/>
    <col min="10" max="11" width="4.125" style="211" customWidth="1"/>
    <col min="12" max="12" width="7.125" style="211" customWidth="1"/>
    <col min="13" max="13" width="5.00390625" style="211" customWidth="1"/>
    <col min="14" max="14" width="6.00390625" style="211" customWidth="1"/>
    <col min="15" max="15" width="5.75390625" style="211" customWidth="1"/>
    <col min="16" max="16" width="4.125" style="211" customWidth="1"/>
    <col min="17" max="17" width="4.25390625" style="211" customWidth="1"/>
    <col min="18" max="18" width="4.625" style="211" customWidth="1"/>
    <col min="19" max="19" width="4.00390625" style="211" customWidth="1"/>
    <col min="20" max="20" width="4.125" style="211" customWidth="1"/>
    <col min="21" max="16384" width="9.125" style="211" customWidth="1"/>
  </cols>
  <sheetData>
    <row r="1" spans="1:20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</row>
    <row r="2" spans="1:20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</row>
    <row r="3" spans="1:20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</row>
    <row r="4" spans="1:20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</row>
    <row r="5" spans="1:20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</row>
    <row r="6" spans="1:20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</row>
    <row r="7" spans="1:18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</row>
    <row r="8" spans="1:20" ht="12.75">
      <c r="A8" s="575" t="s">
        <v>116</v>
      </c>
      <c r="B8" s="578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 t="s">
        <v>133</v>
      </c>
      <c r="M8" s="572"/>
      <c r="N8" s="572"/>
      <c r="O8" s="572"/>
      <c r="P8" s="572"/>
      <c r="Q8" s="572"/>
      <c r="R8" s="572"/>
      <c r="S8" s="572"/>
      <c r="T8" s="586"/>
    </row>
    <row r="9" spans="1:20" ht="12.75">
      <c r="A9" s="576"/>
      <c r="B9" s="573"/>
      <c r="C9" s="573" t="s">
        <v>118</v>
      </c>
      <c r="D9" s="573" t="s">
        <v>134</v>
      </c>
      <c r="E9" s="571" t="s">
        <v>120</v>
      </c>
      <c r="F9" s="571"/>
      <c r="G9" s="571"/>
      <c r="H9" s="571"/>
      <c r="I9" s="571"/>
      <c r="J9" s="579" t="s">
        <v>121</v>
      </c>
      <c r="K9" s="580"/>
      <c r="L9" s="573" t="s">
        <v>118</v>
      </c>
      <c r="M9" s="573" t="s">
        <v>119</v>
      </c>
      <c r="N9" s="571" t="s">
        <v>120</v>
      </c>
      <c r="O9" s="571"/>
      <c r="P9" s="571"/>
      <c r="Q9" s="571"/>
      <c r="R9" s="571"/>
      <c r="S9" s="579" t="s">
        <v>121</v>
      </c>
      <c r="T9" s="583"/>
    </row>
    <row r="10" spans="1:20" ht="12.75">
      <c r="A10" s="576"/>
      <c r="B10" s="573"/>
      <c r="C10" s="573"/>
      <c r="D10" s="573"/>
      <c r="E10" s="573" t="s">
        <v>122</v>
      </c>
      <c r="F10" s="571" t="s">
        <v>123</v>
      </c>
      <c r="G10" s="571"/>
      <c r="H10" s="571"/>
      <c r="I10" s="571"/>
      <c r="J10" s="581"/>
      <c r="K10" s="582"/>
      <c r="L10" s="573"/>
      <c r="M10" s="573"/>
      <c r="N10" s="573" t="s">
        <v>122</v>
      </c>
      <c r="O10" s="571" t="s">
        <v>123</v>
      </c>
      <c r="P10" s="571"/>
      <c r="Q10" s="571"/>
      <c r="R10" s="571"/>
      <c r="S10" s="581"/>
      <c r="T10" s="584"/>
    </row>
    <row r="11" spans="1:20" ht="13.5" thickBot="1">
      <c r="A11" s="577"/>
      <c r="B11" s="574"/>
      <c r="C11" s="574"/>
      <c r="D11" s="574"/>
      <c r="E11" s="574"/>
      <c r="F11" s="224" t="s">
        <v>124</v>
      </c>
      <c r="G11" s="224" t="s">
        <v>125</v>
      </c>
      <c r="H11" s="224" t="s">
        <v>126</v>
      </c>
      <c r="I11" s="224" t="s">
        <v>127</v>
      </c>
      <c r="J11" s="224" t="s">
        <v>128</v>
      </c>
      <c r="K11" s="224" t="s">
        <v>129</v>
      </c>
      <c r="L11" s="574"/>
      <c r="M11" s="574"/>
      <c r="N11" s="574"/>
      <c r="O11" s="224" t="s">
        <v>124</v>
      </c>
      <c r="P11" s="224" t="s">
        <v>125</v>
      </c>
      <c r="Q11" s="224" t="s">
        <v>126</v>
      </c>
      <c r="R11" s="224" t="s">
        <v>127</v>
      </c>
      <c r="S11" s="224" t="s">
        <v>128</v>
      </c>
      <c r="T11" s="225" t="s">
        <v>129</v>
      </c>
    </row>
    <row r="12" spans="1:20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5"/>
      <c r="K12" s="215"/>
      <c r="L12" s="214"/>
      <c r="M12" s="214"/>
      <c r="N12" s="214"/>
      <c r="O12" s="214"/>
      <c r="P12" s="214"/>
      <c r="Q12" s="214"/>
      <c r="R12" s="214"/>
      <c r="S12" s="215" t="s">
        <v>130</v>
      </c>
      <c r="T12" s="216" t="s">
        <v>130</v>
      </c>
    </row>
    <row r="13" spans="1:20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5"/>
      <c r="K13" s="215"/>
      <c r="L13" s="214"/>
      <c r="M13" s="214"/>
      <c r="N13" s="214"/>
      <c r="O13" s="214"/>
      <c r="P13" s="214"/>
      <c r="Q13" s="214"/>
      <c r="R13" s="214"/>
      <c r="S13" s="215" t="s">
        <v>130</v>
      </c>
      <c r="T13" s="216" t="s">
        <v>130</v>
      </c>
    </row>
    <row r="14" spans="1:20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5"/>
      <c r="K14" s="215"/>
      <c r="L14" s="214"/>
      <c r="M14" s="214"/>
      <c r="N14" s="214"/>
      <c r="O14" s="214"/>
      <c r="P14" s="214"/>
      <c r="Q14" s="214"/>
      <c r="R14" s="214"/>
      <c r="S14" s="215" t="s">
        <v>130</v>
      </c>
      <c r="T14" s="216" t="s">
        <v>130</v>
      </c>
    </row>
    <row r="15" spans="1:20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 t="s">
        <v>130</v>
      </c>
      <c r="T15" s="229" t="s">
        <v>130</v>
      </c>
    </row>
    <row r="16" spans="1:20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20"/>
      <c r="K16" s="220"/>
      <c r="L16" s="220"/>
      <c r="M16" s="219"/>
      <c r="N16" s="219"/>
      <c r="O16" s="219"/>
      <c r="P16" s="219"/>
      <c r="Q16" s="219"/>
      <c r="R16" s="219"/>
      <c r="S16" s="220"/>
      <c r="T16" s="221"/>
    </row>
    <row r="17" spans="1:19" s="212" customFormat="1" ht="12.75">
      <c r="A17" s="222"/>
      <c r="J17" s="222"/>
      <c r="K17" s="222"/>
      <c r="Q17" s="222"/>
      <c r="R17" s="222"/>
      <c r="S17" s="217"/>
    </row>
    <row r="18" ht="12.75">
      <c r="S18" s="217"/>
    </row>
    <row r="19" ht="12.75">
      <c r="S19" s="217"/>
    </row>
    <row r="20" spans="15:19" ht="12.75">
      <c r="O20" s="211" t="s">
        <v>22</v>
      </c>
      <c r="S20" s="217"/>
    </row>
  </sheetData>
  <sheetProtection/>
  <mergeCells count="21">
    <mergeCell ref="L8:T8"/>
    <mergeCell ref="E10:E11"/>
    <mergeCell ref="O10:R10"/>
    <mergeCell ref="E9:I9"/>
    <mergeCell ref="N10:N11"/>
    <mergeCell ref="S9:T10"/>
    <mergeCell ref="A1:T1"/>
    <mergeCell ref="A2:T2"/>
    <mergeCell ref="A4:T4"/>
    <mergeCell ref="A5:T5"/>
    <mergeCell ref="A6:T6"/>
    <mergeCell ref="N9:R9"/>
    <mergeCell ref="C8:K8"/>
    <mergeCell ref="F10:I10"/>
    <mergeCell ref="L9:L11"/>
    <mergeCell ref="M9:M11"/>
    <mergeCell ref="A8:A11"/>
    <mergeCell ref="B8:B11"/>
    <mergeCell ref="J9:K10"/>
    <mergeCell ref="C9:C11"/>
    <mergeCell ref="D9:D11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V20"/>
  <sheetViews>
    <sheetView showGridLines="0" showZeros="0" zoomScaleSheetLayoutView="100" zoomScalePageLayoutView="0" workbookViewId="0" topLeftCell="A1">
      <selection activeCell="A1" sqref="A1:V1"/>
    </sheetView>
  </sheetViews>
  <sheetFormatPr defaultColWidth="9.00390625" defaultRowHeight="12.75"/>
  <cols>
    <col min="1" max="1" width="37.25390625" style="211" customWidth="1"/>
    <col min="2" max="2" width="6.75390625" style="211" customWidth="1"/>
    <col min="3" max="3" width="7.375" style="211" customWidth="1"/>
    <col min="4" max="4" width="5.25390625" style="211" customWidth="1"/>
    <col min="5" max="5" width="5.625" style="211" customWidth="1"/>
    <col min="6" max="6" width="5.75390625" style="211" customWidth="1"/>
    <col min="7" max="8" width="4.75390625" style="211" customWidth="1"/>
    <col min="9" max="10" width="3.75390625" style="211" customWidth="1"/>
    <col min="11" max="12" width="4.125" style="211" customWidth="1"/>
    <col min="13" max="13" width="7.125" style="211" customWidth="1"/>
    <col min="14" max="14" width="5.00390625" style="211" customWidth="1"/>
    <col min="15" max="15" width="6.00390625" style="211" customWidth="1"/>
    <col min="16" max="16" width="5.75390625" style="211" customWidth="1"/>
    <col min="17" max="18" width="4.75390625" style="211" customWidth="1"/>
    <col min="19" max="20" width="3.75390625" style="211" customWidth="1"/>
    <col min="21" max="21" width="4.00390625" style="211" customWidth="1"/>
    <col min="22" max="22" width="4.125" style="211" customWidth="1"/>
    <col min="23" max="16384" width="9.125" style="211" customWidth="1"/>
  </cols>
  <sheetData>
    <row r="1" spans="1:22" ht="12.75">
      <c r="A1" s="585" t="s">
        <v>115</v>
      </c>
      <c r="B1" s="585"/>
      <c r="C1" s="585"/>
      <c r="D1" s="585"/>
      <c r="E1" s="585"/>
      <c r="F1" s="585"/>
      <c r="G1" s="585"/>
      <c r="H1" s="585"/>
      <c r="I1" s="585"/>
      <c r="J1" s="585"/>
      <c r="K1" s="585"/>
      <c r="L1" s="585"/>
      <c r="M1" s="585"/>
      <c r="N1" s="585"/>
      <c r="O1" s="585"/>
      <c r="P1" s="585"/>
      <c r="Q1" s="585"/>
      <c r="R1" s="585"/>
      <c r="S1" s="585"/>
      <c r="T1" s="585"/>
      <c r="U1" s="585"/>
      <c r="V1" s="585"/>
    </row>
    <row r="2" spans="1:22" ht="12.75">
      <c r="A2" s="585"/>
      <c r="B2" s="585"/>
      <c r="C2" s="585"/>
      <c r="D2" s="585"/>
      <c r="E2" s="585"/>
      <c r="F2" s="585"/>
      <c r="G2" s="585"/>
      <c r="H2" s="585"/>
      <c r="I2" s="585"/>
      <c r="J2" s="585"/>
      <c r="K2" s="585"/>
      <c r="L2" s="585"/>
      <c r="M2" s="585"/>
      <c r="N2" s="585"/>
      <c r="O2" s="585"/>
      <c r="P2" s="585"/>
      <c r="Q2" s="585"/>
      <c r="R2" s="585"/>
      <c r="S2" s="585"/>
      <c r="T2" s="585"/>
      <c r="U2" s="585"/>
      <c r="V2" s="585"/>
    </row>
    <row r="3" spans="1:22" ht="12.75">
      <c r="A3" s="223"/>
      <c r="B3" s="223"/>
      <c r="C3" s="223"/>
      <c r="D3" s="223"/>
      <c r="E3" s="223"/>
      <c r="F3" s="223"/>
      <c r="G3" s="223"/>
      <c r="H3" s="223"/>
      <c r="I3" s="223"/>
      <c r="J3" s="223"/>
      <c r="K3" s="223"/>
      <c r="L3" s="223"/>
      <c r="M3" s="223"/>
      <c r="N3" s="223"/>
      <c r="O3" s="223"/>
      <c r="P3" s="223"/>
      <c r="Q3" s="223"/>
      <c r="R3" s="223"/>
      <c r="S3" s="223"/>
      <c r="T3" s="223"/>
      <c r="U3" s="223"/>
      <c r="V3" s="223"/>
    </row>
    <row r="4" spans="1:22" ht="12.75">
      <c r="A4" s="585" t="s">
        <v>131</v>
      </c>
      <c r="B4" s="585"/>
      <c r="C4" s="585"/>
      <c r="D4" s="585"/>
      <c r="E4" s="585"/>
      <c r="F4" s="585"/>
      <c r="G4" s="585"/>
      <c r="H4" s="585"/>
      <c r="I4" s="585"/>
      <c r="J4" s="585"/>
      <c r="K4" s="585"/>
      <c r="L4" s="585"/>
      <c r="M4" s="585"/>
      <c r="N4" s="585"/>
      <c r="O4" s="585"/>
      <c r="P4" s="585"/>
      <c r="Q4" s="585"/>
      <c r="R4" s="585"/>
      <c r="S4" s="585"/>
      <c r="T4" s="585"/>
      <c r="U4" s="585"/>
      <c r="V4" s="585"/>
    </row>
    <row r="5" spans="1:22" ht="12.75">
      <c r="A5" s="585"/>
      <c r="B5" s="585"/>
      <c r="C5" s="585"/>
      <c r="D5" s="585"/>
      <c r="E5" s="585"/>
      <c r="F5" s="585"/>
      <c r="G5" s="585"/>
      <c r="H5" s="585"/>
      <c r="I5" s="585"/>
      <c r="J5" s="585"/>
      <c r="K5" s="585"/>
      <c r="L5" s="585"/>
      <c r="M5" s="585"/>
      <c r="N5" s="585"/>
      <c r="O5" s="585"/>
      <c r="P5" s="585"/>
      <c r="Q5" s="585"/>
      <c r="R5" s="585"/>
      <c r="S5" s="585"/>
      <c r="T5" s="585"/>
      <c r="U5" s="585"/>
      <c r="V5" s="585"/>
    </row>
    <row r="6" spans="1:22" ht="12.75">
      <c r="A6" s="585"/>
      <c r="B6" s="585"/>
      <c r="C6" s="585"/>
      <c r="D6" s="585"/>
      <c r="E6" s="585"/>
      <c r="F6" s="585"/>
      <c r="G6" s="585"/>
      <c r="H6" s="585"/>
      <c r="I6" s="585"/>
      <c r="J6" s="585"/>
      <c r="K6" s="585"/>
      <c r="L6" s="585"/>
      <c r="M6" s="585"/>
      <c r="N6" s="585"/>
      <c r="O6" s="585"/>
      <c r="P6" s="585"/>
      <c r="Q6" s="585"/>
      <c r="R6" s="585"/>
      <c r="S6" s="585"/>
      <c r="T6" s="585"/>
      <c r="U6" s="585"/>
      <c r="V6" s="585"/>
    </row>
    <row r="7" spans="1:20" ht="13.5" thickBot="1">
      <c r="A7" s="212"/>
      <c r="B7" s="212"/>
      <c r="C7" s="212"/>
      <c r="D7" s="212"/>
      <c r="E7" s="212"/>
      <c r="F7" s="212"/>
      <c r="G7" s="212"/>
      <c r="H7" s="212"/>
      <c r="I7" s="212"/>
      <c r="J7" s="212"/>
      <c r="K7" s="212"/>
      <c r="L7" s="212"/>
      <c r="M7" s="212"/>
      <c r="N7" s="212"/>
      <c r="O7" s="212"/>
      <c r="P7" s="212"/>
      <c r="Q7" s="212"/>
      <c r="R7" s="212"/>
      <c r="S7" s="212"/>
      <c r="T7" s="212"/>
    </row>
    <row r="8" spans="1:22" ht="12.75">
      <c r="A8" s="575" t="s">
        <v>116</v>
      </c>
      <c r="B8" s="578" t="s">
        <v>117</v>
      </c>
      <c r="C8" s="572" t="s">
        <v>132</v>
      </c>
      <c r="D8" s="572"/>
      <c r="E8" s="572"/>
      <c r="F8" s="572"/>
      <c r="G8" s="572"/>
      <c r="H8" s="572"/>
      <c r="I8" s="572"/>
      <c r="J8" s="572"/>
      <c r="K8" s="572"/>
      <c r="L8" s="572"/>
      <c r="M8" s="572" t="s">
        <v>133</v>
      </c>
      <c r="N8" s="572"/>
      <c r="O8" s="572"/>
      <c r="P8" s="572"/>
      <c r="Q8" s="572"/>
      <c r="R8" s="572"/>
      <c r="S8" s="572"/>
      <c r="T8" s="572"/>
      <c r="U8" s="572"/>
      <c r="V8" s="586"/>
    </row>
    <row r="9" spans="1:22" ht="12.75">
      <c r="A9" s="576"/>
      <c r="B9" s="573"/>
      <c r="C9" s="573" t="s">
        <v>118</v>
      </c>
      <c r="D9" s="573" t="s">
        <v>134</v>
      </c>
      <c r="E9" s="571" t="s">
        <v>120</v>
      </c>
      <c r="F9" s="571"/>
      <c r="G9" s="571"/>
      <c r="H9" s="571"/>
      <c r="I9" s="571"/>
      <c r="J9" s="571"/>
      <c r="K9" s="579" t="s">
        <v>121</v>
      </c>
      <c r="L9" s="580"/>
      <c r="M9" s="573" t="s">
        <v>118</v>
      </c>
      <c r="N9" s="573" t="s">
        <v>119</v>
      </c>
      <c r="O9" s="571" t="s">
        <v>120</v>
      </c>
      <c r="P9" s="571"/>
      <c r="Q9" s="571"/>
      <c r="R9" s="571"/>
      <c r="S9" s="571"/>
      <c r="T9" s="571"/>
      <c r="U9" s="579" t="s">
        <v>121</v>
      </c>
      <c r="V9" s="583"/>
    </row>
    <row r="10" spans="1:22" ht="12.75">
      <c r="A10" s="576"/>
      <c r="B10" s="573"/>
      <c r="C10" s="573"/>
      <c r="D10" s="573"/>
      <c r="E10" s="573" t="s">
        <v>122</v>
      </c>
      <c r="F10" s="571" t="s">
        <v>123</v>
      </c>
      <c r="G10" s="571"/>
      <c r="H10" s="571"/>
      <c r="I10" s="571"/>
      <c r="J10" s="571"/>
      <c r="K10" s="581"/>
      <c r="L10" s="582"/>
      <c r="M10" s="573"/>
      <c r="N10" s="573"/>
      <c r="O10" s="573" t="s">
        <v>122</v>
      </c>
      <c r="P10" s="571" t="s">
        <v>123</v>
      </c>
      <c r="Q10" s="571"/>
      <c r="R10" s="571"/>
      <c r="S10" s="571"/>
      <c r="T10" s="571"/>
      <c r="U10" s="581"/>
      <c r="V10" s="584"/>
    </row>
    <row r="11" spans="1:22" ht="13.5" thickBot="1">
      <c r="A11" s="577"/>
      <c r="B11" s="574"/>
      <c r="C11" s="574"/>
      <c r="D11" s="574"/>
      <c r="E11" s="574"/>
      <c r="F11" s="224" t="s">
        <v>124</v>
      </c>
      <c r="G11" s="219" t="s">
        <v>125</v>
      </c>
      <c r="H11" s="219" t="s">
        <v>126</v>
      </c>
      <c r="I11" s="219" t="s">
        <v>127</v>
      </c>
      <c r="J11" s="219" t="s">
        <v>281</v>
      </c>
      <c r="K11" s="224" t="s">
        <v>128</v>
      </c>
      <c r="L11" s="224" t="s">
        <v>129</v>
      </c>
      <c r="M11" s="574"/>
      <c r="N11" s="574"/>
      <c r="O11" s="574"/>
      <c r="P11" s="224" t="s">
        <v>124</v>
      </c>
      <c r="Q11" s="219" t="s">
        <v>125</v>
      </c>
      <c r="R11" s="219" t="s">
        <v>126</v>
      </c>
      <c r="S11" s="219" t="s">
        <v>127</v>
      </c>
      <c r="T11" s="219" t="s">
        <v>281</v>
      </c>
      <c r="U11" s="224" t="s">
        <v>128</v>
      </c>
      <c r="V11" s="225" t="s">
        <v>129</v>
      </c>
    </row>
    <row r="12" spans="1:22" s="212" customFormat="1" ht="12.75">
      <c r="A12" s="213"/>
      <c r="B12" s="214"/>
      <c r="C12" s="214"/>
      <c r="D12" s="214"/>
      <c r="E12" s="214"/>
      <c r="F12" s="214"/>
      <c r="G12" s="214"/>
      <c r="H12" s="214"/>
      <c r="I12" s="214"/>
      <c r="J12" s="214"/>
      <c r="K12" s="215"/>
      <c r="L12" s="215"/>
      <c r="M12" s="214"/>
      <c r="N12" s="214"/>
      <c r="O12" s="214"/>
      <c r="P12" s="214"/>
      <c r="Q12" s="214"/>
      <c r="R12" s="214"/>
      <c r="S12" s="214"/>
      <c r="T12" s="214"/>
      <c r="U12" s="215" t="s">
        <v>130</v>
      </c>
      <c r="V12" s="216" t="s">
        <v>130</v>
      </c>
    </row>
    <row r="13" spans="1:22" s="212" customFormat="1" ht="12.75">
      <c r="A13" s="226"/>
      <c r="B13" s="214"/>
      <c r="C13" s="214"/>
      <c r="D13" s="214"/>
      <c r="E13" s="214"/>
      <c r="F13" s="214"/>
      <c r="G13" s="214"/>
      <c r="H13" s="214"/>
      <c r="I13" s="214"/>
      <c r="J13" s="214"/>
      <c r="K13" s="215"/>
      <c r="L13" s="215"/>
      <c r="M13" s="214"/>
      <c r="N13" s="214"/>
      <c r="O13" s="214"/>
      <c r="P13" s="214"/>
      <c r="Q13" s="214"/>
      <c r="R13" s="214"/>
      <c r="S13" s="214"/>
      <c r="T13" s="214"/>
      <c r="U13" s="215" t="s">
        <v>130</v>
      </c>
      <c r="V13" s="216" t="s">
        <v>130</v>
      </c>
    </row>
    <row r="14" spans="1:22" s="212" customFormat="1" ht="12.75">
      <c r="A14" s="213"/>
      <c r="B14" s="214"/>
      <c r="C14" s="214"/>
      <c r="D14" s="214"/>
      <c r="E14" s="214"/>
      <c r="F14" s="214"/>
      <c r="G14" s="214"/>
      <c r="H14" s="214"/>
      <c r="I14" s="214"/>
      <c r="J14" s="214"/>
      <c r="K14" s="215"/>
      <c r="L14" s="215"/>
      <c r="M14" s="214"/>
      <c r="N14" s="214"/>
      <c r="O14" s="214"/>
      <c r="P14" s="214"/>
      <c r="Q14" s="214"/>
      <c r="R14" s="214"/>
      <c r="S14" s="214"/>
      <c r="T14" s="214"/>
      <c r="U14" s="215" t="s">
        <v>130</v>
      </c>
      <c r="V14" s="216" t="s">
        <v>130</v>
      </c>
    </row>
    <row r="15" spans="1:22" s="212" customFormat="1" ht="13.5">
      <c r="A15" s="227"/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 t="s">
        <v>130</v>
      </c>
      <c r="V15" s="229" t="s">
        <v>130</v>
      </c>
    </row>
    <row r="16" spans="1:22" s="212" customFormat="1" ht="13.5" thickBot="1">
      <c r="A16" s="218"/>
      <c r="B16" s="219"/>
      <c r="C16" s="219" t="s">
        <v>22</v>
      </c>
      <c r="D16" s="219"/>
      <c r="E16" s="219"/>
      <c r="F16" s="219"/>
      <c r="G16" s="219"/>
      <c r="H16" s="219"/>
      <c r="I16" s="219"/>
      <c r="J16" s="219"/>
      <c r="K16" s="220"/>
      <c r="L16" s="220"/>
      <c r="M16" s="220"/>
      <c r="N16" s="219"/>
      <c r="O16" s="219"/>
      <c r="P16" s="219"/>
      <c r="Q16" s="219"/>
      <c r="R16" s="219"/>
      <c r="S16" s="219"/>
      <c r="T16" s="219"/>
      <c r="U16" s="220"/>
      <c r="V16" s="221"/>
    </row>
    <row r="17" spans="1:21" s="212" customFormat="1" ht="12.75">
      <c r="A17" s="222"/>
      <c r="K17" s="222"/>
      <c r="L17" s="222"/>
      <c r="R17" s="222"/>
      <c r="S17" s="222"/>
      <c r="T17" s="222"/>
      <c r="U17" s="217"/>
    </row>
    <row r="18" ht="12.75">
      <c r="U18" s="217"/>
    </row>
    <row r="19" ht="12.75">
      <c r="U19" s="217"/>
    </row>
    <row r="20" spans="16:21" ht="12.75">
      <c r="P20" s="211" t="s">
        <v>22</v>
      </c>
      <c r="U20" s="217"/>
    </row>
  </sheetData>
  <sheetProtection/>
  <mergeCells count="21">
    <mergeCell ref="A1:V1"/>
    <mergeCell ref="A2:V2"/>
    <mergeCell ref="A4:V4"/>
    <mergeCell ref="A5:V5"/>
    <mergeCell ref="D9:D11"/>
    <mergeCell ref="O10:O11"/>
    <mergeCell ref="P10:T10"/>
    <mergeCell ref="E9:J9"/>
    <mergeCell ref="C9:C11"/>
    <mergeCell ref="U9:V10"/>
    <mergeCell ref="B8:B11"/>
    <mergeCell ref="M9:M11"/>
    <mergeCell ref="A6:V6"/>
    <mergeCell ref="O9:T9"/>
    <mergeCell ref="E10:E11"/>
    <mergeCell ref="C8:L8"/>
    <mergeCell ref="N9:N11"/>
    <mergeCell ref="A8:A11"/>
    <mergeCell ref="K9:L10"/>
    <mergeCell ref="M8:V8"/>
    <mergeCell ref="F10:J10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landscape" paperSize="9" r:id="rId1"/>
  <headerFooter alignWithMargins="0">
    <oddHeader>&amp;L&amp;"Times New Roman CYR,обычный"&amp;8УАП и ОУП МГУ  НИВЦ МГУ  АИС "Учебный план"  &amp;R&amp;"Times New Roman CYR,обычный"&amp;8&amp;D</oddHeader>
    <oddFooter>&amp;R&amp;"Times New Roman CYR,обычный"&amp;8&amp;P/&amp;N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2:F1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4.875" style="211" customWidth="1"/>
    <col min="2" max="2" width="49.875" style="211" customWidth="1"/>
    <col min="3" max="3" width="10.625" style="211" customWidth="1"/>
    <col min="4" max="4" width="7.125" style="211" customWidth="1"/>
    <col min="5" max="5" width="7.375" style="211" customWidth="1"/>
    <col min="6" max="6" width="15.375" style="211" customWidth="1"/>
    <col min="7" max="16384" width="9.125" style="211" customWidth="1"/>
  </cols>
  <sheetData>
    <row r="2" spans="1:6" ht="12.75">
      <c r="A2" s="589" t="s">
        <v>115</v>
      </c>
      <c r="B2" s="590"/>
      <c r="C2" s="590"/>
      <c r="D2" s="590"/>
      <c r="E2" s="590"/>
      <c r="F2" s="590"/>
    </row>
    <row r="3" spans="1:6" ht="12.75">
      <c r="A3" s="589"/>
      <c r="B3" s="590"/>
      <c r="C3" s="590"/>
      <c r="D3" s="590"/>
      <c r="E3" s="590"/>
      <c r="F3" s="590"/>
    </row>
    <row r="4" spans="1:6" ht="19.5" customHeight="1">
      <c r="A4" s="233"/>
      <c r="C4" s="223"/>
      <c r="D4" s="235" t="s">
        <v>143</v>
      </c>
      <c r="E4" s="223"/>
      <c r="F4" s="223"/>
    </row>
    <row r="5" spans="1:6" ht="12.75">
      <c r="A5" s="587"/>
      <c r="B5" s="588"/>
      <c r="C5" s="588"/>
      <c r="D5" s="588"/>
      <c r="E5" s="588"/>
      <c r="F5" s="588"/>
    </row>
    <row r="6" spans="1:6" ht="12.75">
      <c r="A6" s="587"/>
      <c r="B6" s="588"/>
      <c r="C6" s="588"/>
      <c r="D6" s="588"/>
      <c r="E6" s="588"/>
      <c r="F6" s="588"/>
    </row>
    <row r="7" spans="1:6" ht="12.75">
      <c r="A7" s="587"/>
      <c r="B7" s="588"/>
      <c r="C7" s="588"/>
      <c r="D7" s="588"/>
      <c r="E7" s="588"/>
      <c r="F7" s="588"/>
    </row>
    <row r="8" spans="1:6" ht="12.75">
      <c r="A8" s="233"/>
      <c r="C8" s="223"/>
      <c r="D8" s="223"/>
      <c r="E8" s="223"/>
      <c r="F8" s="223"/>
    </row>
    <row r="9" spans="1:6" ht="12.75">
      <c r="A9" s="589" t="s">
        <v>142</v>
      </c>
      <c r="B9" s="590"/>
      <c r="C9" s="590"/>
      <c r="D9" s="590"/>
      <c r="E9" s="590"/>
      <c r="F9" s="590"/>
    </row>
    <row r="10" spans="1:6" ht="12.75">
      <c r="A10" s="585"/>
      <c r="B10" s="592"/>
      <c r="C10" s="592"/>
      <c r="D10" s="592"/>
      <c r="E10" s="592"/>
      <c r="F10" s="592"/>
    </row>
    <row r="11" spans="1:6" ht="12.75">
      <c r="A11" s="585"/>
      <c r="B11" s="592"/>
      <c r="C11" s="592"/>
      <c r="D11" s="592"/>
      <c r="E11" s="592"/>
      <c r="F11" s="592"/>
    </row>
    <row r="12" spans="1:6" ht="13.5" thickBot="1">
      <c r="A12" s="212"/>
      <c r="B12" s="212"/>
      <c r="C12" s="212"/>
      <c r="D12" s="212"/>
      <c r="E12" s="212"/>
      <c r="F12" s="212"/>
    </row>
    <row r="13" spans="1:6" ht="30.75" customHeight="1">
      <c r="A13" s="237" t="s">
        <v>137</v>
      </c>
      <c r="B13" s="238" t="s">
        <v>138</v>
      </c>
      <c r="C13" s="237" t="s">
        <v>141</v>
      </c>
      <c r="D13" s="591" t="s">
        <v>139</v>
      </c>
      <c r="E13" s="394"/>
      <c r="F13" s="238" t="s">
        <v>140</v>
      </c>
    </row>
    <row r="14" spans="1:6" s="212" customFormat="1" ht="12.75">
      <c r="A14" s="214"/>
      <c r="B14" s="215"/>
      <c r="C14" s="214"/>
      <c r="D14" s="214"/>
      <c r="E14" s="214"/>
      <c r="F14" s="214"/>
    </row>
    <row r="15" spans="1:6" s="212" customFormat="1" ht="12.75">
      <c r="A15" s="214"/>
      <c r="B15" s="234"/>
      <c r="C15" s="214"/>
      <c r="D15" s="214"/>
      <c r="E15" s="214"/>
      <c r="F15" s="214"/>
    </row>
    <row r="16" spans="1:6" s="212" customFormat="1" ht="12.75">
      <c r="A16" s="214"/>
      <c r="B16" s="215"/>
      <c r="C16" s="214"/>
      <c r="D16" s="214"/>
      <c r="E16" s="214"/>
      <c r="F16" s="214"/>
    </row>
    <row r="17" spans="1:6" s="212" customFormat="1" ht="13.5">
      <c r="A17" s="228"/>
      <c r="B17" s="236"/>
      <c r="C17" s="228"/>
      <c r="D17" s="228"/>
      <c r="E17" s="228"/>
      <c r="F17" s="228"/>
    </row>
    <row r="18" spans="1:6" s="212" customFormat="1" ht="13.5" thickBot="1">
      <c r="A18" s="219"/>
      <c r="B18" s="220"/>
      <c r="C18" s="219" t="s">
        <v>22</v>
      </c>
      <c r="D18" s="219"/>
      <c r="E18" s="219"/>
      <c r="F18" s="219"/>
    </row>
    <row r="19" s="212" customFormat="1" ht="12.75">
      <c r="B19" s="222"/>
    </row>
  </sheetData>
  <sheetProtection/>
  <mergeCells count="9">
    <mergeCell ref="A7:F7"/>
    <mergeCell ref="A2:F2"/>
    <mergeCell ref="D13:E13"/>
    <mergeCell ref="A3:F3"/>
    <mergeCell ref="A9:F9"/>
    <mergeCell ref="A10:F10"/>
    <mergeCell ref="A11:F11"/>
    <mergeCell ref="A5:F5"/>
    <mergeCell ref="A6:F6"/>
  </mergeCells>
  <printOptions horizontalCentered="1"/>
  <pageMargins left="0.3937007874015748" right="0.3937007874015748" top="0.3937007874015748" bottom="0.5118110236220472" header="0.2362204724409449" footer="0.1968503937007874"/>
  <pageSetup horizontalDpi="600" verticalDpi="600" orientation="portrait" paperSize="9" r:id="rId1"/>
  <headerFooter alignWithMargins="0">
    <oddHeader>&amp;L&amp;"Times New Roman,обычный"&amp;8УАП и ОУП МГУ  НИВЦ МГУ  АИС "Учебный план"  &amp;R&amp;"Times New Roman,обычный"&amp;8&amp;D</oddHeader>
    <oddFooter>&amp;R&amp;"Times New Roman,обычный"&amp;8&amp;P/&amp;N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a.m.savchuk</dc:creator>
  <cp:keywords/>
  <dc:description/>
  <cp:lastModifiedBy>Артем</cp:lastModifiedBy>
  <cp:lastPrinted>2019-02-05T12:25:17Z</cp:lastPrinted>
  <dcterms:created xsi:type="dcterms:W3CDTF">2004-10-10T04:30:14Z</dcterms:created>
  <dcterms:modified xsi:type="dcterms:W3CDTF">2019-04-04T10:56:35Z</dcterms:modified>
  <cp:category/>
  <cp:version/>
  <cp:contentType/>
  <cp:contentStatus/>
</cp:coreProperties>
</file>